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GT-NAS\AGT_root\_MUNKA 2016\TOP 3.2.1\5 JNSZ\Tiszaderzs - KÉSZ_V\Közbeszerzési dokumentáció\Iskola komplex\Költségvetések\"/>
    </mc:Choice>
  </mc:AlternateContent>
  <bookViews>
    <workbookView xWindow="0" yWindow="0" windowWidth="23040" windowHeight="8472"/>
  </bookViews>
  <sheets>
    <sheet name="Főösszesítő" sheetId="2" r:id="rId1"/>
    <sheet name="Összesítő" sheetId="3" r:id="rId2"/>
    <sheet name="Zsaluzás" sheetId="9" r:id="rId3"/>
    <sheet name="Irtás,föld-és sziklamunka" sheetId="6" r:id="rId4"/>
    <sheet name="Síkalapozás" sheetId="10" r:id="rId5"/>
    <sheet name="Helyszíni beton és vasbeton" sheetId="5" r:id="rId6"/>
    <sheet name="Falazás és egyéb kőműve munka" sheetId="11" r:id="rId7"/>
    <sheet name="Burkolatok" sheetId="14" r:id="rId8"/>
    <sheet name="Asztalos szerkezetek" sheetId="12" r:id="rId9"/>
    <sheet name="Lakatos szerkezetek elhelyezése" sheetId="7" r:id="rId10"/>
    <sheet name="Felületképzés" sheetId="16" r:id="rId11"/>
    <sheet name="Szárazépítés" sheetId="17" r:id="rId12"/>
    <sheet name="Térburkolat" sheetId="15" r:id="rId13"/>
    <sheet name="Útpálya tartozékok építése" sheetId="8" r:id="rId14"/>
    <sheet name="Villanyszerelés" sheetId="4" r:id="rId15"/>
    <sheet name="Berendezési tárgyak" sheetId="1" r:id="rId1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3" l="1"/>
  <c r="B11" i="3"/>
  <c r="I2" i="17"/>
  <c r="I3" i="17" s="1"/>
  <c r="H2" i="17"/>
  <c r="H3" i="17" s="1"/>
  <c r="I3" i="12"/>
  <c r="H3" i="12"/>
  <c r="I5" i="14"/>
  <c r="H5" i="14"/>
  <c r="I4" i="14"/>
  <c r="H4" i="14"/>
  <c r="I3" i="14"/>
  <c r="H3" i="14"/>
  <c r="I2" i="14"/>
  <c r="H2" i="14"/>
  <c r="H6" i="14" l="1"/>
  <c r="B7" i="3" s="1"/>
  <c r="I6" i="14"/>
  <c r="C7" i="3" s="1"/>
  <c r="I3" i="16"/>
  <c r="H3" i="16"/>
  <c r="I2" i="16"/>
  <c r="H2" i="16"/>
  <c r="H4" i="16" l="1"/>
  <c r="B10" i="3" s="1"/>
  <c r="I4" i="16"/>
  <c r="C10" i="3" s="1"/>
  <c r="I2" i="15"/>
  <c r="I3" i="15" s="1"/>
  <c r="C12" i="3" s="1"/>
  <c r="H2" i="15"/>
  <c r="H3" i="15" s="1"/>
  <c r="B12" i="3" s="1"/>
  <c r="I2" i="12" l="1"/>
  <c r="H2" i="12"/>
  <c r="I4" i="12" l="1"/>
  <c r="C8" i="3" s="1"/>
  <c r="H4" i="12"/>
  <c r="B8" i="3" s="1"/>
  <c r="I2" i="11"/>
  <c r="H2" i="11"/>
  <c r="H3" i="11" s="1"/>
  <c r="B6" i="3" s="1"/>
  <c r="I2" i="5"/>
  <c r="H2" i="5"/>
  <c r="I3" i="5"/>
  <c r="H3" i="5"/>
  <c r="I2" i="10"/>
  <c r="I3" i="10" s="1"/>
  <c r="C4" i="3" s="1"/>
  <c r="H2" i="10"/>
  <c r="H3" i="10" s="1"/>
  <c r="B4" i="3" s="1"/>
  <c r="I4" i="6"/>
  <c r="H4" i="6"/>
  <c r="I3" i="6"/>
  <c r="H3" i="6"/>
  <c r="I2" i="6"/>
  <c r="H2" i="6"/>
  <c r="I2" i="9"/>
  <c r="I3" i="9" s="1"/>
  <c r="C2" i="3" s="1"/>
  <c r="H2" i="9"/>
  <c r="H3" i="9" s="1"/>
  <c r="B2" i="3" s="1"/>
  <c r="I4" i="8"/>
  <c r="H4" i="8"/>
  <c r="I3" i="8"/>
  <c r="H3" i="8"/>
  <c r="I2" i="8"/>
  <c r="I5" i="8" s="1"/>
  <c r="C13" i="3" s="1"/>
  <c r="H2" i="8"/>
  <c r="H5" i="8" s="1"/>
  <c r="B13" i="3" s="1"/>
  <c r="I2" i="7"/>
  <c r="I3" i="7" s="1"/>
  <c r="C9" i="3" s="1"/>
  <c r="H2" i="7"/>
  <c r="H3" i="7" s="1"/>
  <c r="B9" i="3" s="1"/>
  <c r="I5" i="6"/>
  <c r="H5" i="6"/>
  <c r="I6" i="4"/>
  <c r="H6" i="4"/>
  <c r="I5" i="4"/>
  <c r="H5" i="4"/>
  <c r="I4" i="4"/>
  <c r="H4" i="4"/>
  <c r="I3" i="4"/>
  <c r="H3" i="4"/>
  <c r="I2" i="4"/>
  <c r="H2" i="4"/>
  <c r="H7" i="4" l="1"/>
  <c r="B14" i="3" s="1"/>
  <c r="I7" i="4"/>
  <c r="C14" i="3" s="1"/>
  <c r="I3" i="11"/>
  <c r="C6" i="3" s="1"/>
  <c r="I5" i="5"/>
  <c r="C5" i="3" s="1"/>
  <c r="H5" i="5"/>
  <c r="B5" i="3" s="1"/>
  <c r="H6" i="6"/>
  <c r="I6" i="6"/>
  <c r="C3" i="3" s="1"/>
  <c r="B3" i="3"/>
  <c r="H4" i="1" l="1"/>
  <c r="I4" i="1"/>
  <c r="H6" i="1"/>
  <c r="I6" i="1"/>
  <c r="H8" i="1"/>
  <c r="I8" i="1"/>
  <c r="H10" i="1"/>
  <c r="I10" i="1"/>
  <c r="H12" i="1"/>
  <c r="I12" i="1"/>
  <c r="H14" i="1"/>
  <c r="I14" i="1"/>
  <c r="H16" i="1"/>
  <c r="I16" i="1"/>
  <c r="H18" i="1"/>
  <c r="I18" i="1"/>
  <c r="H20" i="1"/>
  <c r="I20" i="1"/>
  <c r="H22" i="1"/>
  <c r="I22" i="1"/>
  <c r="H24" i="1"/>
  <c r="I24" i="1"/>
  <c r="H26" i="1"/>
  <c r="I26" i="1"/>
  <c r="H28" i="1"/>
  <c r="I28" i="1"/>
  <c r="H30" i="1"/>
  <c r="I30" i="1"/>
  <c r="H32" i="1"/>
  <c r="I32" i="1"/>
  <c r="H34" i="1"/>
  <c r="I34" i="1"/>
  <c r="H36" i="1"/>
  <c r="I36" i="1"/>
  <c r="H38" i="1"/>
  <c r="I38" i="1"/>
  <c r="H40" i="1"/>
  <c r="I40" i="1"/>
  <c r="H42" i="1"/>
  <c r="I42" i="1"/>
  <c r="H44" i="1"/>
  <c r="I44" i="1"/>
  <c r="H46" i="1"/>
  <c r="I46" i="1"/>
  <c r="H48" i="1"/>
  <c r="I48" i="1"/>
  <c r="H50" i="1"/>
  <c r="I50" i="1"/>
  <c r="H52" i="1"/>
  <c r="I52" i="1"/>
  <c r="H54" i="1"/>
  <c r="I54" i="1"/>
  <c r="H56" i="1"/>
  <c r="I56" i="1"/>
  <c r="H58" i="1"/>
  <c r="I58" i="1"/>
  <c r="H60" i="1"/>
  <c r="I60" i="1"/>
  <c r="H62" i="1"/>
  <c r="I62" i="1"/>
  <c r="H64" i="1"/>
  <c r="I64" i="1"/>
  <c r="H66" i="1"/>
  <c r="I66" i="1"/>
  <c r="I2" i="1" l="1"/>
  <c r="I67" i="1" s="1"/>
  <c r="C15" i="3" s="1"/>
  <c r="C16" i="3" s="1"/>
  <c r="D22" i="2" s="1"/>
  <c r="D23" i="2" s="1"/>
  <c r="H2" i="1"/>
  <c r="H67" i="1" s="1"/>
  <c r="B15" i="3" s="1"/>
  <c r="B16" i="3" s="1"/>
  <c r="C22" i="2" s="1"/>
  <c r="C23" i="2" s="1"/>
  <c r="C24" i="2" s="1"/>
  <c r="C25" i="2" s="1"/>
  <c r="C26" i="2" s="1"/>
</calcChain>
</file>

<file path=xl/sharedStrings.xml><?xml version="1.0" encoding="utf-8"?>
<sst xmlns="http://schemas.openxmlformats.org/spreadsheetml/2006/main" count="335" uniqueCount="142">
  <si>
    <t>K71-</t>
  </si>
  <si>
    <t>db</t>
  </si>
  <si>
    <t xml:space="preserve">Épületgépészeti szerelvények és berendezések szerelése Vízellátás berendezési tárgyai WC csésze elhelyezése és bekötése,öblítőtartály, sarokszelep, WC ülőke, nyomógomb nélkül, porcelánból, fali WC csésze, mélyöblítésű kivitelben Fali, elől kivágott, akadálymentes WC-csésze, porcelán, fehér, higiéniai nyílással, AKAD-5005 </t>
  </si>
  <si>
    <t>Épületgépészeti szerelvények és berendezések szerelése Vízellátás berendezési tárgyai WC-csésze kiegészítő szerelvényeinek elhelyezése, WC-ülőke Mozgássérült WC ülőke, fehér műanyag, fém WC zsanérral, AKAD-5007</t>
  </si>
  <si>
    <t>Épületgépészeti szerelvények és berendezések szerelése Vízellátás berendezési tárgyai Mozgássérült vízellátási berendezésekkiegészítő szerelvényeinek elhelyezése Vízszintes kapaszkodó, szinterezett acél, 800 mm, fehér Cikkszám: AKAD-0800</t>
  </si>
  <si>
    <t>Épületgépészeti szerelvények és berendezések szerelése Vízellátás berendezési tárgyai Mozgássérült vízellátási berendezésekkiegészítő szerelvényeinek elhelyezése Felhajtható kapaszkodó papírtartóval, szinterezett acél, 800 mm, fehér, Cikkszám: AKAD-0805</t>
  </si>
  <si>
    <t>Épületgépészeti szerelvények és berendezések szerelése Vízellátás berendezési tárgyai Mozgássérült vízellátási berendezésekkiegészítő szerelvényeinek elhelyezése Vízszintes kapaszkodó, szinterezett acél, 600 mm, fehér Cikkszám: AKAD-0602</t>
  </si>
  <si>
    <t>Épületgépészeti szerelvények és berendezések szerelése Vízellátás berendezési tárgyai Mozgássérült vízellátási berendezésekkiegészítő szerelvényeinek elhelyezése Kétszer 90°-ban hajlított sarokkapaszkodó, takarógyűrűvel, fehér, csőátmérő 32 mm, zuhanykapaszkodó, Méretek: 650x650x1100 mm, AKAD-6560</t>
  </si>
  <si>
    <t>Épületgépészeti szerelvények és berendezések szerelése Vízellátás berendezési tárgyai Mozgássérült vízellátási berendezésekkiegészítő szerelvényeinek elhelyezése felhajtható zuhanyszék, szinterezett alumínium, ABS ülőfelület, lehajtható lábakkal, Kód: AKAD-1545</t>
  </si>
  <si>
    <t>Épületgépészeti szerelvények és berendezések szerelése Épületgépészeti egyéb tevékenységek Felirati táblák elhelyezése piktogramok, 118x112 mm Akadálymentes helyiségpiktogram, rozsdamentes acélból, Kód:ROZS-5000</t>
  </si>
  <si>
    <t>Épületgépészeti szerelvények és berendezések szerelése Elektromos berendezések, elektromos bekötés nélkül Elektromos, infravezérlésű kézszárító berendezés, ABS, 1800W, RAMI-1030</t>
  </si>
  <si>
    <t>Épületgépészeti szerelvények és berendezések szerelése Vízellátás berendezési tárgyai Mosdó vagy mosómedence berendezés elhelyezése és bekötése,kifolyószelep, bűzelzáró és sarokszelep nélkül, falra szerelhető porcelán kivitelben (komplett) Porcelán mosdó mozgáskorlátozottak részére 675x580 mm, fix (leeresztőszelep, szifon, tartókonzol nélkül), Cikkszám: AKAD-4002</t>
  </si>
  <si>
    <t>Épületgépészeti szerelvények és berendezések szerelése Vízellátás berendezési tárgyai Mozgássérült vízellátási berendezésekkiegészítő szerelvényeinek elhelyezése mozgáskorlátozott szifon</t>
  </si>
  <si>
    <t>Épületgépészeti szerelvények és berendezések szerelése Vízellátás berendezési tárgyai Mozgássérült vízellátási berendezésekkiegészítő szerelvényeinek elhelyezése tükör 500x1100 mm, rögzítő szettel, Kód: AKAD-9550B</t>
  </si>
  <si>
    <t>Épületgépészeti szerelvények és berendezések szerelése Vízellátás berendezési tárgyai Csaptelepek és szerelvényeinek felszerelése, orvosi és speciális csaptelepek, mosdócsaptelep MOFÉM Junior Evo orvosi mosdó csaptelep, fém leeresztő szeleppel, 5 l/perc Eco perlátorral, kód: 159-0021-00</t>
  </si>
  <si>
    <t>Épületgépészeti szerelvények és berendezések szerelése Vízellátás berendezési tárgyai WC öblítőtartály felszerelése és bekötése, falsík elé szerelhető, műanyag falon kívüli Laguna WC-öblítőtartály, 6/9 literes, alacsonyan szerelhető, fehér, cső nélkül</t>
  </si>
  <si>
    <t xml:space="preserve">Épületgépészeti szerelvények és berendezések szerelése Vízellátás berendezési tárgyai Csaptelepek és szerelvényeinek felszerelése, zuhanycsaptelepek, fali zuhanycsaptelep MOFÉM TREND PLUS egykaros zuhanycsaptelep, kr. állítható fali zuhanytartóval, kézizuhannyal, kód: 153-1501-00 </t>
  </si>
  <si>
    <t>Épületgépészeti szerelvények és berendezések szerelése Vízellátás berendezési tárgyai Berendezési tárgyak szerelvényeinek felszerelése, sarokszelep szerelés MOFÉM sárgaréz sarokszelep 1/2"-3/8" sárgaréz, krómozott, 10 bar, Kód: 163-0006-00</t>
  </si>
  <si>
    <t>Épületgépészeti szerelvények és berendezések szerelése Épületgépészeti egyéb tevékenységek Piperetárgyak elhelyezése egy-három helyen felerősítve, kétágú akasztó, krómozott, kód: RAMI-7210</t>
  </si>
  <si>
    <t>Épületgépészeti csővezeték szerelése Ivóvíz-vezetékek Ivóvíz vezeték, Térhálósított polietilén cső (PE-Xa) szerelése, PEX szorítógyűrűs kötésekkel, cső elhelyezése csőidomok nélkül, szakaszos nyomáspróbával, falhoronyba vagy padlószerkezetbe, védőcsővel vagy szigeteléssel ellátva(elágazásos rendszer) (horonyvésés külön tételben), DN 15-ig Uponor Aqua PE-Xa vízvezetékcső, 16x2,2 mm, 100 m-es tekecsben, PN10, Cikkszám:1022682</t>
  </si>
  <si>
    <t>fm</t>
  </si>
  <si>
    <t>Épületgépészeti csővezeték szerelése Ivóvíz-vezetékek Ivóvíz vezeték, Térhálósított polietilén cső (PE-Xa) szerelése, PEX szorítógyűrűs kötésekkel, cső elhelyezése csőidomok nélkül, szakaszos nyomáspróbával, falhoronyba vagy padlószerkezetbe, védőcsővel vagy szigeteléssel ellátva(elágazásos rendszer) (horonyvésés külön tételben), DN 15-ig Uponor Aqua PE-Xa vízvezetékcső, 20x2,8 mm, 50 m-es tekecsben, PN10, Cikkszám:1001201</t>
  </si>
  <si>
    <t>Épületgépészeti csővezeték szerelése Lefolyóvezetékek PVC lefolyóvezeték szerelése, tokos, gumigyűrűs kötésekkel, cső elhelyezése csőidomokkal, szakaszos tömörségi próbával, horonyba vagy padlócsatornába, DN 32 PIPELIFE PVC-U tokos lefolyócső 32x1,8x2000 mm, KAEM032/2M</t>
  </si>
  <si>
    <t xml:space="preserve">Épületgépészeti csővezeték szerelése Lefolyóvezetékek PVC lefolyóvezeték szerelése, tokos, gumigyűrűs kötésekkel, cső elhelyezése csőidomokkal, szakaszos tömörségi próbával, horonyba vagy padlócsatornába, DN 50 PIPELIFE PVC-U tokos lefolyócső 50x1,8x2000 mm, KAEM050/2M </t>
  </si>
  <si>
    <t>Épületgépészeti csővezeték szerelése Lefolyóvezetékek PVC lefolyóvezeték szerelése, tokos, gumigyűrűs kötésekkel, cső elhelyezése csőidomokkal, szakaszos tömörségi próbával, horonyba vagy padlócsatornába, DN 100 PIPELIFE PVC-U tokos lefolyócső 110x2,2x2000 mm, KAEM110/2M</t>
  </si>
  <si>
    <t>Épületgépészeti szerelvények és berendezések szerelése Vízellátás berendezési tárgyai Padló alatti illetve falba süllyeszthető bűzelzáró, padló alatti 1, 2, 3 ágú elhelyezése HL510NPr-3020, Padlólefolyó DN40/50 vízszintes csatlakozóval, Primus száraz bűzzárral, szigetelő karimával, nemesacél keretes, becsempézhető lefolyólappal 132x132mm / 112x112mm, 10-80mm-ig vágással rövidíthető magasítóval. Beépítés idejére merevítő védőfedél a csomagban.</t>
  </si>
  <si>
    <t>Épületgépészeti szerelvények és berendezések szerelése Melegvíztermelő berendezések, nyomólégüstök és egyéb tartályok Elektromos melegvíztermelő és tároló berendezés elhelyezése,tartozékokkal, szerelvényekkel, vízoldali bekötéssel,elektromos bekötés nélkül, 20,01 - 80 liter között HAJDU Z - 80 EK-1 zártrendszerű elektromos forróvíztároló, fali függőleges kivitelű, 80 literes tűzzománcozott acél tartállyal, aktív anódos védelemmel, kombinált biztonsági szeleppel, 1,8 kW elektromos teljesítmény</t>
  </si>
  <si>
    <t>Épületgépészeti szerelvények és berendezések szerelése Vízellátás berendezési tárgyai Zuhanyfüggöny elhelyezése</t>
  </si>
  <si>
    <t>Épületgépészeti szerelvények és berendezések szerelése Épületgépészeti egyéb tevékenységek Piperetárgyak elhelyezése egy-három helyen felerősítve, piperepolc ALFÖLDI/BÁZIS porcelán polc 60 cm, csavarozható, fehér, Kód: 4681 00 01</t>
  </si>
  <si>
    <t xml:space="preserve">Épületgépészeti szerelvények és berendezések szerelése Épületgépészeti egyéb tevékenységek Piperetárgyak elhelyezése egy-három helyen felerősítve, törölközőtartó Alumínium törölközőtartó 2 ágú, Meteor típus </t>
  </si>
  <si>
    <t>Épületgépészeti szerelvények és berendezések szerelése Épületgépészeti egyéb tevékenységek Adagoló (szappan, tusfürdő, fertőtlenítő, kézkrém, illatosító) és tartozékainak elhelyezése, falra szerelt kivitelben TORK S-1 fém, fehér színű folyékonyszappan adagoló, Rendelési szám: B&amp;K 252040</t>
  </si>
  <si>
    <t>Épületgépészeti szerelvények és berendezések szerelése Épületgépészeti egyéb tevékenységek Papíradagolók elhelyezése falra szerelt kivitelben TORK MINI-BOX fém, fehér színű kéztörlőpapír adagoló, 120 m-es tekercshez, Rendelési szám: B&amp;K 200040</t>
  </si>
  <si>
    <t>Épületgépészeti szerelvények és berendezések szerelése Épületgépészeti egyéb tevékenységek Hulladékgyűjtő elhelyezése falra szerelt kivitelben SCA Hygiene Products TORK hulladékgyűjtő 20 literes, műanyag, 43,0x32,2x20,5 cm, fehér, Cikkszám: 226100</t>
  </si>
  <si>
    <t>Épületgépészeti szerelvények és berendezések szerelése Épületgépészeti egyéb tevékenységek Papíradagolók elhelyezése  falra szerelt kivitelben Toalettpapír adagoló fém, fehérre szinterezett, három normál tekercshez, Rendelési szám: B&amp;K M780C</t>
  </si>
  <si>
    <t>ÁNTSZ vízminta</t>
  </si>
  <si>
    <t>Ssz.</t>
  </si>
  <si>
    <t>Tételszám</t>
  </si>
  <si>
    <t>Tétel szövege</t>
  </si>
  <si>
    <t>Menny.</t>
  </si>
  <si>
    <t>Egység</t>
  </si>
  <si>
    <t>Anyag egységár</t>
  </si>
  <si>
    <t>Díj egységre</t>
  </si>
  <si>
    <t>Anyag összesen</t>
  </si>
  <si>
    <t>Díj összesen</t>
  </si>
  <si>
    <t>Összesen</t>
  </si>
  <si>
    <t xml:space="preserve">                                       </t>
  </si>
  <si>
    <t xml:space="preserve">A munka leírása:                       </t>
  </si>
  <si>
    <t>Önkormányzati épületek energetikai korszerűsítése</t>
  </si>
  <si>
    <t xml:space="preserve">                                                                              </t>
  </si>
  <si>
    <t xml:space="preserve">Készült: TOP-3.2.1 pályázathoz                                                                        </t>
  </si>
  <si>
    <t>Megnevezés</t>
  </si>
  <si>
    <t>Anyagköltség</t>
  </si>
  <si>
    <t>Díjköltség</t>
  </si>
  <si>
    <t>1. Építmény közvetlen költségei</t>
  </si>
  <si>
    <t>1.1 Közvetlen önköltség összesen</t>
  </si>
  <si>
    <t>2.1 ÁFA vetítési alap</t>
  </si>
  <si>
    <t>2.2 Áfa</t>
  </si>
  <si>
    <t>3.  A munka ára</t>
  </si>
  <si>
    <t>Megjegyzés:</t>
  </si>
  <si>
    <t>A költségvetési kiírás a tervek és műszaki leírással együtt kezelendő!</t>
  </si>
  <si>
    <t>ph.</t>
  </si>
  <si>
    <t>Munkanem megnevezése</t>
  </si>
  <si>
    <t>Anyag összege</t>
  </si>
  <si>
    <t>Díj összege</t>
  </si>
  <si>
    <t xml:space="preserve"> Irtás, föld- és sziklamunka</t>
  </si>
  <si>
    <t xml:space="preserve"> Helyszíni beton és vasbeton</t>
  </si>
  <si>
    <t xml:space="preserve"> Lakatos-szerkezetek</t>
  </si>
  <si>
    <t xml:space="preserve"> Útpálya tartozékok építése</t>
  </si>
  <si>
    <t xml:space="preserve"> Villanyszerelés</t>
  </si>
  <si>
    <t>Összesen:</t>
  </si>
  <si>
    <t>"K"</t>
  </si>
  <si>
    <t>Meglévő elektromos berendezések leszerelése</t>
  </si>
  <si>
    <t>klt</t>
  </si>
  <si>
    <t>Akadálymentes wc kialakításához szükséges elektromos hálózat átalakítása, szerelése</t>
  </si>
  <si>
    <t>Elektromos berendezések szerelvényei (lámpa, kacsoló, dugalj stb.)</t>
  </si>
  <si>
    <t>Akadálymenetes tervfejezet szerinti indukciós rendszer (hurok és készülék) kiépítése.</t>
  </si>
  <si>
    <t>szigetelési ellenállás értékét, az érintésvédelmi megvilágítási és villámvédelmi rendszerek megfelelőségét igazoló mérési, felülvizsgálati jegyzőkönyvek</t>
  </si>
  <si>
    <t>Munkanem összesen (huf):</t>
  </si>
  <si>
    <t>Anyag ár</t>
  </si>
  <si>
    <t>m2</t>
  </si>
  <si>
    <t>m</t>
  </si>
  <si>
    <t>m3</t>
  </si>
  <si>
    <t>21-011-011.6</t>
  </si>
  <si>
    <r>
      <t>Építési törmelék konténeres elszállítása, lerakása, lerakóhelyi díjjal, 8,0 m</t>
    </r>
    <r>
      <rPr>
        <vertAlign val="superscript"/>
        <sz val="10"/>
        <color indexed="8"/>
        <rFont val="Times New Roman"/>
        <family val="1"/>
        <charset val="238"/>
      </rPr>
      <t>3</t>
    </r>
    <r>
      <rPr>
        <sz val="10"/>
        <color indexed="8"/>
        <rFont val="Times New Roman"/>
        <family val="1"/>
        <charset val="238"/>
      </rPr>
      <t>-es konténerbe</t>
    </r>
  </si>
  <si>
    <t xml:space="preserve">db     </t>
  </si>
  <si>
    <t>Akadálymentes rámpakorlát elhelyezése kőcsavaros rögzítéssel Acélcső korlát, 51 mm hajlított átmérőjű kétsoros kézfogóval, 10/50 mm-es laposvas oszlopokkal, acél fogadóalemhez csavarpzva, tüzihorganyzott felülettel Nm: 750 mm magas</t>
  </si>
  <si>
    <t>68-002-001.2-0451341</t>
  </si>
  <si>
    <t>Közúti jelző- és útbaigazító táblák fémanyagú oszlopainak elhelyezése betonalappal,földmunkával, I-IV. osztályú talajban,
120 mm átmérőjű alumínium csőoszlop,változó méretben, egyes oszlop,0,2 m3/db helyszínen készített betonalappal
Alumínium csőoszlop, 3,0 m-es</t>
  </si>
  <si>
    <t>68-002-002.3-0020138</t>
  </si>
  <si>
    <t>Közúti jelző- és útbaigazító táblák felszerelése,
kiegészítő táblák, 1-1 bilincskészlettel
Alumínium kiegészítő jelzőtábla, fényvisszaverő, 500x500 mm HI *</t>
  </si>
  <si>
    <t>68-003-001.1.2-0020284</t>
  </si>
  <si>
    <t>Útburkolati jelek készítése,
hagyományos oldószeres festékkel,
kézi jel
Csökkentett oldószer tartalmú (HS) festék Remo 93 AF fehér</t>
  </si>
  <si>
    <t>Zsaluzás</t>
  </si>
  <si>
    <t xml:space="preserve">21-003-0014705 </t>
  </si>
  <si>
    <t>Munkaárok földkiemelése közművesített területen,kézi erővel,
bármely konzisztenciájú talajban, dúcolás nélkül,
2,0 m2 szelvényig,
I-II. talajosztály</t>
  </si>
  <si>
    <t xml:space="preserve">m3    </t>
  </si>
  <si>
    <t xml:space="preserve">21-003-0015356 </t>
  </si>
  <si>
    <t>Földvisszatöltés munkagödörbe vagy munkaárokba,tömörítés nélkül, réteges elterítéssel,I-IV. osztályú talajban,
kézi erővel, az anyag súlypontja karoláson belül,
a vezeték (műtárgy) felett és mellett 50 cm vastagságig</t>
  </si>
  <si>
    <t xml:space="preserve">21-008-0016234 </t>
  </si>
  <si>
    <t>Tömörítés bármely tömörítési osztálybangépi erővel,
kis felületen,
tömörségi fok: 90%</t>
  </si>
  <si>
    <t>Síkalapozás</t>
  </si>
  <si>
    <t xml:space="preserve">15-001-0010796 </t>
  </si>
  <si>
    <t xml:space="preserve">Alapok zsaluzása
Sávalap kétoldalas zsaluzása fa zsaluzattal, max. 0,8 m magasságig
</t>
  </si>
  <si>
    <t xml:space="preserve">23-003-0024311 </t>
  </si>
  <si>
    <t>Síkalapozás
Beton- és vasbetonalapok
Vasbeton sáv-, talp-, lemez- vagy gerendaalapkészítésehelyszínen kevert.....minőségű betonból
C16/20 - X0v(H) képlékeny kavicsbeton keverék CEM 32,5 pc. D?max = 16 mm, m = 6,6 finomsági modulussal</t>
  </si>
  <si>
    <t xml:space="preserve">Rámpa szerkezetének betonozása saját levében simítva  C16/20 betonminőség </t>
  </si>
  <si>
    <t xml:space="preserve">31-001-1237000 </t>
  </si>
  <si>
    <t xml:space="preserve">Betonacél-szerelés
Hegesztett betonacél háló szerelése tartószerkezetbe
FERALPI 8K1010 építési síkháló; 5,00 x 2,15 m; 100 x 100 mm osztással {átmérő} 8,00 / 8,00 BHB55.50
</t>
  </si>
  <si>
    <t>t</t>
  </si>
  <si>
    <t xml:space="preserve">33-000-0087421 </t>
  </si>
  <si>
    <t>Válaszfal bontása,
égetett agyag-kerámia termékekből,
erősítő pillérrel vagy erősítő pillér nélkül falazva,
üreges kerámia válaszfaltéglából,
10 cm vastagságig,
falazó, cementes mészhabarcsból falazva</t>
  </si>
  <si>
    <t xml:space="preserve"> Falazás és egyéb kőműves munka</t>
  </si>
  <si>
    <t>Fa nyílászáró szerkezetek bontása</t>
  </si>
  <si>
    <t xml:space="preserve"> Asztalos szerkezetek</t>
  </si>
  <si>
    <t xml:space="preserve"> Burkolatok</t>
  </si>
  <si>
    <t>""K""</t>
  </si>
  <si>
    <t>Eltérő színű és érdességű burkolat vezetősáv céljából</t>
  </si>
  <si>
    <t xml:space="preserve">62-003-0678986 </t>
  </si>
  <si>
    <t xml:space="preserve">Kőburkolat készítése
Burkolatok
Tér- vagy járdaburkolat készítése, betonburkolókőből soros, halszálka, parketta vagykazettás kötésben, homokágyazatba fektetve,
10x20x4, 10x20x5, 10x20x6, 10x20x8 cm-es méretű idomkővel
LEIER Piazza 10x20x6 cm, szürke, N+F , Cikkszám: HUTJH4362
</t>
  </si>
  <si>
    <t xml:space="preserve"> Térburkolat</t>
  </si>
  <si>
    <t xml:space="preserve"> Berendezési tárgyak</t>
  </si>
  <si>
    <t xml:space="preserve">47-000-0450370 </t>
  </si>
  <si>
    <t xml:space="preserve">Felület előkészítések, részmunkák
Belső festéseknél felület előkészítése, részmunkák;
glettelés,
hagyományos meszes glettel,
vakolt felületen,
bármilyen padozatú helyiségben,
tagolatlan felületen
</t>
  </si>
  <si>
    <t xml:space="preserve">47-011-0456362 </t>
  </si>
  <si>
    <t xml:space="preserve">Belsőfestések
Diszperziós festés
műanyag bázisú vizes-diszperziós fehér vagy gyárilag színezett festékkel,
új vagy régi lekapart, előkészített alapfelületen,vakolaton, két rétegben,
tagolatlan sima felületen
Supralux Tilatex beltéri falfesték, fehér, EAN: 5992452606297
</t>
  </si>
  <si>
    <t xml:space="preserve"> Felületképzés</t>
  </si>
  <si>
    <t xml:space="preserve">Név : Tiszaderzs Általános Iskola                </t>
  </si>
  <si>
    <t xml:space="preserve">Cím :  5243 Tiszaderzs,Fő út 22.   Hrsz.: 2                     </t>
  </si>
  <si>
    <t>42-012-001.1.2.1.1.3-0212004</t>
  </si>
  <si>
    <t xml:space="preserve">Fal-, pillér-, oszlopburkolat készítése
beltérben,
gipszkarton alapfelületen,
mázas kerámiával,
kötésben vagy hálósan, 3-5 mm vtg. ragasztóba rakva, 1-10 mm fugaszélességgel,
25x25 - 40x40 cm közötti lapmérettel
LB-Knauf FLEX/Flex ragasztó, EN 12004 szerinti C2TE minősítéssel, kül- és beltérbe, fagyálló, padlófűtéshez is, Cikkszám: K00617021LB-Knauf Colorin flex fugázó, EN 13888 szerinti CG2 minősítéssel, fehér, Cikkszám: K00630***
</t>
  </si>
  <si>
    <t>42-011-002.1.1.4.1-0212044</t>
  </si>
  <si>
    <t>Padlóburkolat hordozószerkezetének felületelőkészítése
beltérben,
beton alapfelületen
önterülő felületkiegyenlítés készítése
5 mm átlagos rétegvastagságban
LB-Knauf NIVOPLUS/Padlókiegyenlítő 3-15 mm, Csz: K00618001</t>
  </si>
  <si>
    <t>42-022-001.1.1.2.1.1-0216001</t>
  </si>
  <si>
    <t>Padlóburkolat készítése,
beltérben,
tégla, beton, vakolt alapfelületen,
gres, kőporcelán lappal,
kötésben vagy hálósan, 3-5 mm vtg. ragasztóba rakva, 1-10 mm fugaszélességgel,
20x20 - 40x40 cm közötti lapmérettel
Multifix AK-10 C1T csemperagasztó, kül-beltéri, fagyálló, megcsúszásmentes C1 T, fehér, Kód: 0501/3,Isomat MULTIFILL 0-5 cementbázisú fugázó falra, padlóra, 0-5 mm-ig, kül-beltérre, CG2, fehér, Kód: 0511/3</t>
  </si>
  <si>
    <r>
      <t xml:space="preserve">M-3 konszignációs jelű beltéri HÖRMANN ZK ajtó </t>
    </r>
    <r>
      <rPr>
        <b/>
        <sz val="10"/>
        <color theme="1"/>
        <rFont val="Times New Roman"/>
        <family val="1"/>
        <charset val="238"/>
      </rPr>
      <t>1100*2100</t>
    </r>
  </si>
  <si>
    <t>39-001-002.1.2-0213001</t>
  </si>
  <si>
    <t xml:space="preserve">Gipszkarton válaszfal szerkezetek
UA fém vázszerkezetre szerelt válaszfal 2 x 1 rtg. normál,12,5 mm vtg. gipszkarton borítással, hőszigeteléssel,csavarfejek és illesztések glettelve (Q2),
egyszeres,
UA 75-20 mm vtg. tartóvázzal
GKB normál gipszkarton lap, 12,5 mm-es, ásványi szálas hőszigetelés
</t>
  </si>
  <si>
    <t xml:space="preserve"> Szárazépítés</t>
  </si>
  <si>
    <t>Akadálymentes wc vészjelző kiépítése szükséges elektromos  erős és gyengeráram vezetékek kiépítésével, mennyezeti lámpák szerelésével komletten</t>
  </si>
  <si>
    <t xml:space="preserve"> Kelt:     </t>
  </si>
  <si>
    <t xml:space="preserve"> Készítette   : </t>
  </si>
  <si>
    <t>Akadálymentesítés  árazatlan költségvetési kiírás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</si>
</sst>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F_t_-;\-* #,##0.00\ _F_t_-;_-* &quot;-&quot;??\ _F_t_-;_-@_-"/>
    <numFmt numFmtId="164" formatCode="#,##0\ _F_t"/>
    <numFmt numFmtId="165" formatCode="#,##0\ &quot;Ft&quot;"/>
    <numFmt numFmtId="166" formatCode="_-* #,##0\ _F_t_-;\-* #,##0\ _F_t_-;_-* &quot;-&quot;??\ _F_t_-;_-@_-"/>
  </numFmts>
  <fonts count="16" x14ac:knownFonts="1">
    <font>
      <sz val="11"/>
      <color theme="1"/>
      <name val="Calibri"/>
      <family val="2"/>
      <charset val="238"/>
      <scheme val="minor"/>
    </font>
    <font>
      <sz val="10"/>
      <color theme="1"/>
      <name val="Times New Roman CE"/>
      <charset val="238"/>
    </font>
    <font>
      <b/>
      <sz val="10"/>
      <color theme="1"/>
      <name val="Times New Roman CE"/>
      <charset val="238"/>
    </font>
    <font>
      <b/>
      <sz val="12"/>
      <color theme="1"/>
      <name val="Calibri"/>
      <family val="2"/>
      <charset val="238"/>
      <scheme val="minor"/>
    </font>
    <font>
      <b/>
      <sz val="12"/>
      <color theme="1"/>
      <name val="Times New Roman"/>
      <family val="1"/>
      <charset val="238"/>
    </font>
    <font>
      <sz val="12"/>
      <color theme="1"/>
      <name val="Times New Roman"/>
      <family val="1"/>
      <charset val="238"/>
    </font>
    <font>
      <sz val="10"/>
      <color theme="1"/>
      <name val="Times New Roman"/>
      <family val="1"/>
      <charset val="238"/>
    </font>
    <font>
      <b/>
      <sz val="10"/>
      <color theme="1"/>
      <name val="Times New Roman"/>
      <family val="1"/>
      <charset val="238"/>
    </font>
    <font>
      <sz val="11"/>
      <color theme="1"/>
      <name val="Calibri"/>
      <family val="2"/>
      <charset val="238"/>
      <scheme val="minor"/>
    </font>
    <font>
      <b/>
      <sz val="11"/>
      <color theme="1"/>
      <name val="Calibri"/>
      <family val="2"/>
      <charset val="238"/>
      <scheme val="minor"/>
    </font>
    <font>
      <sz val="11"/>
      <color rgb="FFFF0000"/>
      <name val="Calibri"/>
      <family val="2"/>
      <scheme val="minor"/>
    </font>
    <font>
      <sz val="10"/>
      <name val="Times New Roman"/>
      <family val="1"/>
      <charset val="238"/>
    </font>
    <font>
      <sz val="9"/>
      <color rgb="FF000000"/>
      <name val="Times New Roman"/>
      <family val="1"/>
      <charset val="238"/>
    </font>
    <font>
      <vertAlign val="superscript"/>
      <sz val="10"/>
      <color indexed="8"/>
      <name val="Times New Roman"/>
      <family val="1"/>
      <charset val="238"/>
    </font>
    <font>
      <sz val="10"/>
      <color indexed="8"/>
      <name val="Times New Roman"/>
      <family val="1"/>
      <charset val="238"/>
    </font>
    <font>
      <sz val="10"/>
      <color rgb="FF000000"/>
      <name val="Times New Roman"/>
      <family val="1"/>
      <charset val="238"/>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thin">
        <color indexed="64"/>
      </top>
      <bottom style="thin">
        <color indexed="64"/>
      </bottom>
      <diagonal/>
    </border>
    <border>
      <left/>
      <right/>
      <top style="medium">
        <color auto="1"/>
      </top>
      <bottom/>
      <diagonal/>
    </border>
    <border>
      <left/>
      <right/>
      <top/>
      <bottom style="thin">
        <color indexed="64"/>
      </bottom>
      <diagonal/>
    </border>
    <border>
      <left/>
      <right/>
      <top style="thin">
        <color indexed="64"/>
      </top>
      <bottom/>
      <diagonal/>
    </border>
  </borders>
  <cellStyleXfs count="2">
    <xf numFmtId="0" fontId="0" fillId="0" borderId="0"/>
    <xf numFmtId="43" fontId="8" fillId="0" borderId="0" applyFont="0" applyFill="0" applyBorder="0" applyAlignment="0" applyProtection="0"/>
  </cellStyleXfs>
  <cellXfs count="65">
    <xf numFmtId="0" fontId="0" fillId="0" borderId="0" xfId="0"/>
    <xf numFmtId="0" fontId="1" fillId="0" borderId="0" xfId="0" applyFont="1" applyAlignment="1">
      <alignment vertical="top" wrapText="1"/>
    </xf>
    <xf numFmtId="49" fontId="1" fillId="0" borderId="0" xfId="0" applyNumberFormat="1" applyFont="1" applyAlignment="1">
      <alignment vertical="top" wrapText="1"/>
    </xf>
    <xf numFmtId="0" fontId="1" fillId="0" borderId="0" xfId="0" applyFont="1" applyAlignment="1">
      <alignment horizontal="right"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horizontal="right" vertical="top" wrapText="1"/>
    </xf>
    <xf numFmtId="0" fontId="0" fillId="0" borderId="2" xfId="0" applyBorder="1"/>
    <xf numFmtId="49" fontId="2" fillId="0" borderId="2" xfId="0" applyNumberFormat="1" applyFont="1" applyBorder="1" applyAlignment="1">
      <alignment vertical="top" wrapText="1"/>
    </xf>
    <xf numFmtId="0" fontId="1" fillId="0" borderId="2" xfId="0" applyFont="1" applyBorder="1" applyAlignment="1">
      <alignment horizontal="right" vertical="top" wrapText="1"/>
    </xf>
    <xf numFmtId="0" fontId="1" fillId="0" borderId="2" xfId="0" applyFont="1" applyBorder="1" applyAlignment="1">
      <alignment vertical="top" wrapText="1"/>
    </xf>
    <xf numFmtId="0" fontId="2" fillId="0" borderId="2" xfId="0" applyFont="1" applyBorder="1" applyAlignment="1">
      <alignment horizontal="right" vertical="top" wrapText="1"/>
    </xf>
    <xf numFmtId="0" fontId="5" fillId="0" borderId="0" xfId="0" applyFont="1" applyFill="1" applyAlignment="1">
      <alignment vertical="top"/>
    </xf>
    <xf numFmtId="0" fontId="0" fillId="0" borderId="0" xfId="0" applyFill="1"/>
    <xf numFmtId="0" fontId="6" fillId="0" borderId="0" xfId="0" applyFont="1" applyAlignment="1">
      <alignment vertical="top"/>
    </xf>
    <xf numFmtId="0" fontId="6" fillId="0" borderId="3" xfId="0" applyFont="1" applyBorder="1" applyAlignment="1">
      <alignment vertical="top"/>
    </xf>
    <xf numFmtId="0" fontId="6" fillId="0" borderId="3" xfId="0" applyFont="1" applyFill="1" applyBorder="1" applyAlignment="1">
      <alignment vertical="top"/>
    </xf>
    <xf numFmtId="0" fontId="6" fillId="0" borderId="3" xfId="0" applyFont="1" applyFill="1" applyBorder="1" applyAlignment="1">
      <alignment horizontal="right" vertical="top"/>
    </xf>
    <xf numFmtId="164" fontId="6" fillId="0" borderId="3" xfId="0" applyNumberFormat="1" applyFont="1" applyFill="1" applyBorder="1" applyAlignment="1">
      <alignment vertical="top"/>
    </xf>
    <xf numFmtId="0" fontId="6" fillId="0" borderId="0" xfId="0" applyFont="1" applyFill="1" applyAlignment="1">
      <alignment vertical="top"/>
    </xf>
    <xf numFmtId="10" fontId="6" fillId="0" borderId="3" xfId="0" applyNumberFormat="1" applyFont="1" applyFill="1" applyBorder="1" applyAlignment="1">
      <alignment vertical="top"/>
    </xf>
    <xf numFmtId="0" fontId="7" fillId="0" borderId="1" xfId="0" applyFont="1" applyBorder="1" applyAlignment="1">
      <alignment vertical="top" wrapText="1"/>
    </xf>
    <xf numFmtId="0" fontId="7" fillId="0" borderId="3" xfId="0" applyFont="1" applyBorder="1" applyAlignment="1">
      <alignment horizontal="center" vertical="top" wrapText="1"/>
    </xf>
    <xf numFmtId="0" fontId="7" fillId="0" borderId="1" xfId="0" applyFont="1" applyBorder="1" applyAlignment="1">
      <alignment horizontal="center" vertical="top" wrapText="1"/>
    </xf>
    <xf numFmtId="0" fontId="6" fillId="0" borderId="0" xfId="0" applyFont="1" applyBorder="1" applyAlignment="1">
      <alignment horizontal="left" wrapText="1"/>
    </xf>
    <xf numFmtId="166" fontId="6" fillId="0" borderId="0" xfId="1" applyNumberFormat="1" applyFont="1" applyBorder="1" applyAlignment="1">
      <alignment horizontal="right" wrapText="1"/>
    </xf>
    <xf numFmtId="166" fontId="10" fillId="0" borderId="0" xfId="0" applyNumberFormat="1" applyFont="1"/>
    <xf numFmtId="166" fontId="0" fillId="0" borderId="0" xfId="0" applyNumberFormat="1"/>
    <xf numFmtId="0" fontId="11" fillId="0" borderId="0" xfId="0" applyFont="1" applyFill="1" applyBorder="1" applyAlignment="1" applyProtection="1">
      <alignment horizontal="left" wrapText="1"/>
    </xf>
    <xf numFmtId="0" fontId="7" fillId="0" borderId="1" xfId="0" applyFont="1" applyBorder="1" applyAlignment="1">
      <alignment horizontal="left" wrapText="1"/>
    </xf>
    <xf numFmtId="165" fontId="7" fillId="0" borderId="1" xfId="1" applyNumberFormat="1" applyFont="1" applyBorder="1" applyAlignment="1">
      <alignment horizontal="right" wrapText="1"/>
    </xf>
    <xf numFmtId="165" fontId="0" fillId="0" borderId="0" xfId="0" applyNumberFormat="1"/>
    <xf numFmtId="0" fontId="7" fillId="0" borderId="1" xfId="0" applyFont="1" applyBorder="1" applyAlignment="1">
      <alignment horizontal="left" vertical="top" wrapText="1"/>
    </xf>
    <xf numFmtId="0" fontId="7" fillId="0" borderId="1" xfId="0" applyFont="1" applyBorder="1" applyAlignment="1">
      <alignment horizontal="right" vertical="top" wrapText="1"/>
    </xf>
    <xf numFmtId="0" fontId="6" fillId="0" borderId="0" xfId="0" applyFont="1" applyFill="1" applyAlignment="1">
      <alignment horizontal="left" vertical="top" wrapText="1"/>
    </xf>
    <xf numFmtId="0" fontId="12" fillId="0" borderId="0" xfId="0" applyFont="1" applyAlignment="1">
      <alignment vertical="top" wrapText="1"/>
    </xf>
    <xf numFmtId="0" fontId="6" fillId="0" borderId="0" xfId="0" applyFont="1" applyAlignment="1">
      <alignment vertical="top" wrapText="1"/>
    </xf>
    <xf numFmtId="0" fontId="6" fillId="0" borderId="0" xfId="0" applyFont="1" applyAlignment="1">
      <alignment horizontal="center" vertical="top" wrapText="1"/>
    </xf>
    <xf numFmtId="164" fontId="6" fillId="0" borderId="0" xfId="0" applyNumberFormat="1" applyFont="1" applyFill="1" applyAlignment="1">
      <alignment horizontal="center" vertical="top" wrapText="1"/>
    </xf>
    <xf numFmtId="164" fontId="6" fillId="0" borderId="0" xfId="0" applyNumberFormat="1" applyFont="1" applyAlignment="1">
      <alignment horizontal="center" vertical="top" wrapText="1"/>
    </xf>
    <xf numFmtId="0" fontId="6" fillId="0" borderId="0" xfId="0" applyFont="1" applyBorder="1" applyAlignment="1">
      <alignment horizontal="left" vertical="top" wrapText="1"/>
    </xf>
    <xf numFmtId="164" fontId="7" fillId="0" borderId="1" xfId="0" applyNumberFormat="1" applyFont="1" applyBorder="1" applyAlignment="1">
      <alignment horizontal="center" vertical="top" wrapText="1"/>
    </xf>
    <xf numFmtId="0" fontId="0" fillId="0" borderId="0" xfId="0" applyAlignment="1">
      <alignment horizontal="center"/>
    </xf>
    <xf numFmtId="0" fontId="7" fillId="0" borderId="0" xfId="0" applyFont="1" applyBorder="1" applyAlignment="1">
      <alignment horizontal="lef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6" fillId="0" borderId="0" xfId="0" applyFont="1" applyFill="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Fill="1" applyBorder="1" applyAlignment="1">
      <alignment horizontal="left" vertical="top" wrapText="1"/>
    </xf>
    <xf numFmtId="164" fontId="7" fillId="0" borderId="1" xfId="0" applyNumberFormat="1" applyFont="1" applyBorder="1" applyAlignment="1">
      <alignment horizontal="right" vertical="top" wrapText="1"/>
    </xf>
    <xf numFmtId="49" fontId="6" fillId="0" borderId="0" xfId="0" applyNumberFormat="1" applyFont="1" applyFill="1" applyAlignment="1">
      <alignment vertical="top" wrapText="1"/>
    </xf>
    <xf numFmtId="0" fontId="6" fillId="0" borderId="0" xfId="0" applyFont="1" applyFill="1" applyAlignment="1">
      <alignment horizontal="center" vertical="top" wrapText="1"/>
    </xf>
    <xf numFmtId="3" fontId="6" fillId="0" borderId="0" xfId="0" applyNumberFormat="1" applyFont="1" applyFill="1" applyAlignment="1">
      <alignment horizontal="center" vertical="top" wrapText="1"/>
    </xf>
    <xf numFmtId="164" fontId="7" fillId="2" borderId="1" xfId="0" applyNumberFormat="1" applyFont="1" applyFill="1" applyBorder="1" applyAlignment="1">
      <alignment horizontal="center" vertical="top" wrapText="1"/>
    </xf>
    <xf numFmtId="164" fontId="0" fillId="0" borderId="0" xfId="0" applyNumberFormat="1" applyAlignment="1">
      <alignment horizontal="center"/>
    </xf>
    <xf numFmtId="0" fontId="15" fillId="0" borderId="0" xfId="0" applyFont="1" applyAlignment="1">
      <alignment vertical="top"/>
    </xf>
    <xf numFmtId="0" fontId="5" fillId="0" borderId="0" xfId="0" applyFont="1" applyAlignment="1">
      <alignment vertical="top"/>
    </xf>
    <xf numFmtId="0" fontId="5" fillId="0" borderId="0" xfId="0" applyFont="1" applyAlignment="1">
      <alignment vertical="top"/>
    </xf>
    <xf numFmtId="164" fontId="7" fillId="0" borderId="4" xfId="0" applyNumberFormat="1" applyFont="1" applyFill="1" applyBorder="1" applyAlignment="1">
      <alignment horizontal="center" vertical="top"/>
    </xf>
    <xf numFmtId="164" fontId="6" fillId="0" borderId="3" xfId="0" applyNumberFormat="1" applyFont="1" applyFill="1" applyBorder="1" applyAlignment="1">
      <alignment horizontal="center" vertical="top"/>
    </xf>
    <xf numFmtId="165" fontId="7" fillId="0" borderId="1" xfId="0" applyNumberFormat="1" applyFont="1" applyFill="1" applyBorder="1" applyAlignment="1">
      <alignment horizontal="center" vertical="top"/>
    </xf>
    <xf numFmtId="0" fontId="5" fillId="0" borderId="0" xfId="0" applyFont="1" applyAlignment="1">
      <alignment horizontal="center" vertical="top"/>
    </xf>
    <xf numFmtId="0" fontId="4" fillId="0" borderId="0" xfId="0" applyFont="1" applyAlignment="1">
      <alignment horizontal="center" vertical="top"/>
    </xf>
    <xf numFmtId="165" fontId="9" fillId="0" borderId="4" xfId="1" applyNumberFormat="1" applyFont="1" applyBorder="1" applyAlignment="1">
      <alignment horizontal="center" vertical="center"/>
    </xf>
    <xf numFmtId="164" fontId="3" fillId="0" borderId="0" xfId="0" applyNumberFormat="1" applyFont="1" applyAlignment="1">
      <alignment horizontal="center"/>
    </xf>
  </cellXfs>
  <cellStyles count="2">
    <cellStyle name="Ezres" xfId="1" builtinId="3"/>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abSelected="1" zoomScaleNormal="100" workbookViewId="0">
      <selection activeCell="C11" sqref="C11"/>
    </sheetView>
  </sheetViews>
  <sheetFormatPr defaultRowHeight="14.4" x14ac:dyDescent="0.3"/>
  <cols>
    <col min="1" max="1" width="47.88671875" customWidth="1"/>
    <col min="2" max="2" width="10" customWidth="1"/>
    <col min="3" max="3" width="12.88671875" customWidth="1"/>
    <col min="4" max="4" width="13.109375" customWidth="1"/>
  </cols>
  <sheetData>
    <row r="1" spans="1:4" ht="15.6" x14ac:dyDescent="0.3">
      <c r="A1" s="62"/>
      <c r="B1" s="62"/>
      <c r="C1" s="62"/>
      <c r="D1" s="62"/>
    </row>
    <row r="2" spans="1:4" ht="15.6" x14ac:dyDescent="0.3">
      <c r="A2" s="62"/>
      <c r="B2" s="62"/>
      <c r="C2" s="62"/>
      <c r="D2" s="62"/>
    </row>
    <row r="3" spans="1:4" ht="15.6" x14ac:dyDescent="0.3">
      <c r="A3" s="62"/>
      <c r="B3" s="62"/>
      <c r="C3" s="62"/>
      <c r="D3" s="62"/>
    </row>
    <row r="4" spans="1:4" ht="15.6" x14ac:dyDescent="0.3">
      <c r="A4" s="61"/>
      <c r="B4" s="61"/>
      <c r="C4" s="61"/>
      <c r="D4" s="61"/>
    </row>
    <row r="5" spans="1:4" ht="15.6" x14ac:dyDescent="0.3">
      <c r="A5" s="57"/>
      <c r="B5" s="57"/>
      <c r="C5" s="57"/>
      <c r="D5" s="57"/>
    </row>
    <row r="6" spans="1:4" ht="15.6" x14ac:dyDescent="0.3">
      <c r="A6" s="57"/>
      <c r="B6" s="57"/>
      <c r="C6" s="57"/>
      <c r="D6" s="57"/>
    </row>
    <row r="7" spans="1:4" ht="15.6" x14ac:dyDescent="0.3">
      <c r="A7" s="57"/>
      <c r="B7" s="57"/>
      <c r="C7" s="57"/>
      <c r="D7" s="57"/>
    </row>
    <row r="8" spans="1:4" ht="15.6" x14ac:dyDescent="0.3">
      <c r="A8" s="56"/>
      <c r="B8" s="56"/>
      <c r="C8" s="56"/>
      <c r="D8" s="56"/>
    </row>
    <row r="9" spans="1:4" ht="15.6" x14ac:dyDescent="0.3">
      <c r="A9" s="56" t="s">
        <v>126</v>
      </c>
      <c r="B9" s="56"/>
      <c r="C9" s="56" t="s">
        <v>45</v>
      </c>
      <c r="D9" s="56"/>
    </row>
    <row r="10" spans="1:4" ht="15.6" x14ac:dyDescent="0.3">
      <c r="A10" s="56" t="s">
        <v>45</v>
      </c>
      <c r="B10" s="56"/>
      <c r="C10" s="56" t="s">
        <v>45</v>
      </c>
      <c r="D10" s="56"/>
    </row>
    <row r="11" spans="1:4" ht="15.6" x14ac:dyDescent="0.3">
      <c r="A11" s="12" t="s">
        <v>127</v>
      </c>
      <c r="B11" s="12" t="s">
        <v>139</v>
      </c>
      <c r="C11" s="12"/>
      <c r="D11" s="13"/>
    </row>
    <row r="12" spans="1:4" ht="15.6" x14ac:dyDescent="0.3">
      <c r="A12" s="56" t="s">
        <v>45</v>
      </c>
      <c r="C12" s="12"/>
      <c r="D12" s="13"/>
    </row>
    <row r="13" spans="1:4" ht="15.6" x14ac:dyDescent="0.3">
      <c r="A13" s="56" t="s">
        <v>45</v>
      </c>
      <c r="B13" s="12" t="s">
        <v>140</v>
      </c>
      <c r="C13" s="12"/>
      <c r="D13" s="13"/>
    </row>
    <row r="14" spans="1:4" ht="15.6" x14ac:dyDescent="0.3">
      <c r="A14" s="56" t="s">
        <v>45</v>
      </c>
      <c r="B14" s="12"/>
      <c r="C14" s="12"/>
      <c r="D14" s="13"/>
    </row>
    <row r="15" spans="1:4" ht="15.6" x14ac:dyDescent="0.3">
      <c r="A15" s="56" t="s">
        <v>46</v>
      </c>
      <c r="C15" s="12"/>
      <c r="D15" s="13"/>
    </row>
    <row r="16" spans="1:4" ht="15.6" x14ac:dyDescent="0.3">
      <c r="A16" s="56" t="s">
        <v>47</v>
      </c>
      <c r="B16" s="56"/>
      <c r="C16" s="56"/>
      <c r="D16" s="56"/>
    </row>
    <row r="17" spans="1:4" ht="15.6" x14ac:dyDescent="0.3">
      <c r="A17" s="56" t="s">
        <v>141</v>
      </c>
      <c r="B17" s="56"/>
      <c r="C17" s="56"/>
      <c r="D17" s="56"/>
    </row>
    <row r="18" spans="1:4" ht="15.6" x14ac:dyDescent="0.3">
      <c r="A18" s="56" t="s">
        <v>48</v>
      </c>
      <c r="B18" s="56"/>
      <c r="C18" s="56"/>
      <c r="D18" s="56"/>
    </row>
    <row r="19" spans="1:4" ht="15.6" x14ac:dyDescent="0.3">
      <c r="A19" s="56" t="s">
        <v>49</v>
      </c>
      <c r="B19" s="56"/>
      <c r="C19" s="56"/>
      <c r="D19" s="56"/>
    </row>
    <row r="20" spans="1:4" x14ac:dyDescent="0.3">
      <c r="A20" s="14"/>
      <c r="B20" s="14"/>
      <c r="C20" s="14"/>
      <c r="D20" s="14"/>
    </row>
    <row r="21" spans="1:4" x14ac:dyDescent="0.3">
      <c r="A21" s="15" t="s">
        <v>50</v>
      </c>
      <c r="B21" s="16"/>
      <c r="C21" s="17" t="s">
        <v>51</v>
      </c>
      <c r="D21" s="17" t="s">
        <v>52</v>
      </c>
    </row>
    <row r="22" spans="1:4" x14ac:dyDescent="0.3">
      <c r="A22" s="15" t="s">
        <v>53</v>
      </c>
      <c r="B22" s="16"/>
      <c r="C22" s="18">
        <f>Összesítő!B16</f>
        <v>0</v>
      </c>
      <c r="D22" s="18">
        <f>Összesítő!C16</f>
        <v>0</v>
      </c>
    </row>
    <row r="23" spans="1:4" x14ac:dyDescent="0.3">
      <c r="A23" s="15" t="s">
        <v>54</v>
      </c>
      <c r="B23" s="16"/>
      <c r="C23" s="18">
        <f>C22</f>
        <v>0</v>
      </c>
      <c r="D23" s="18">
        <f>ROUND(D22,0)</f>
        <v>0</v>
      </c>
    </row>
    <row r="24" spans="1:4" x14ac:dyDescent="0.3">
      <c r="A24" s="14" t="s">
        <v>55</v>
      </c>
      <c r="B24" s="19"/>
      <c r="C24" s="58">
        <f>ROUND(C23+D23,0)</f>
        <v>0</v>
      </c>
      <c r="D24" s="58"/>
    </row>
    <row r="25" spans="1:4" x14ac:dyDescent="0.3">
      <c r="A25" s="15" t="s">
        <v>56</v>
      </c>
      <c r="B25" s="20">
        <v>0.27</v>
      </c>
      <c r="C25" s="59">
        <f>ROUND(C24*B25,0)</f>
        <v>0</v>
      </c>
      <c r="D25" s="59"/>
    </row>
    <row r="26" spans="1:4" x14ac:dyDescent="0.3">
      <c r="A26" s="15" t="s">
        <v>57</v>
      </c>
      <c r="B26" s="16"/>
      <c r="C26" s="60">
        <f>ROUND(C24+C25,0)</f>
        <v>0</v>
      </c>
      <c r="D26" s="60"/>
    </row>
    <row r="27" spans="1:4" x14ac:dyDescent="0.3">
      <c r="A27" s="19"/>
      <c r="B27" s="14"/>
      <c r="C27" s="14"/>
      <c r="D27" s="14"/>
    </row>
    <row r="28" spans="1:4" x14ac:dyDescent="0.3">
      <c r="A28" s="19" t="s">
        <v>58</v>
      </c>
      <c r="B28" s="14"/>
      <c r="C28" s="14"/>
      <c r="D28" s="14"/>
    </row>
    <row r="29" spans="1:4" x14ac:dyDescent="0.3">
      <c r="A29" s="19" t="s">
        <v>59</v>
      </c>
      <c r="B29" s="14"/>
      <c r="C29" s="14"/>
      <c r="D29" s="14"/>
    </row>
    <row r="30" spans="1:4" x14ac:dyDescent="0.3">
      <c r="A30" s="19"/>
      <c r="B30" s="14"/>
      <c r="C30" s="14"/>
      <c r="D30" s="14"/>
    </row>
    <row r="31" spans="1:4" x14ac:dyDescent="0.3">
      <c r="A31" s="19"/>
      <c r="B31" s="14"/>
      <c r="C31" s="14"/>
      <c r="D31" s="14"/>
    </row>
    <row r="32" spans="1:4" ht="15.6" x14ac:dyDescent="0.3">
      <c r="A32" s="56"/>
      <c r="B32" s="56"/>
      <c r="C32" s="61" t="s">
        <v>60</v>
      </c>
      <c r="D32" s="61"/>
    </row>
    <row r="33" spans="1:4" ht="15.6" x14ac:dyDescent="0.3">
      <c r="A33" s="56"/>
      <c r="B33" s="56"/>
      <c r="C33" s="56"/>
      <c r="D33" s="56"/>
    </row>
    <row r="34" spans="1:4" ht="15.6" x14ac:dyDescent="0.3">
      <c r="A34" s="56"/>
      <c r="B34" s="56"/>
      <c r="C34" s="56"/>
      <c r="D34" s="56"/>
    </row>
    <row r="35" spans="1:4" ht="15.6" x14ac:dyDescent="0.3">
      <c r="A35" s="56"/>
      <c r="B35" s="56"/>
      <c r="C35" s="56"/>
      <c r="D35" s="56"/>
    </row>
    <row r="36" spans="1:4" ht="15.6" x14ac:dyDescent="0.3">
      <c r="A36" s="56"/>
      <c r="B36" s="56"/>
      <c r="C36" s="56"/>
      <c r="D36" s="56"/>
    </row>
    <row r="37" spans="1:4" ht="15.6" x14ac:dyDescent="0.3">
      <c r="A37" s="56"/>
      <c r="B37" s="56"/>
    </row>
  </sheetData>
  <mergeCells count="11">
    <mergeCell ref="A6:D6"/>
    <mergeCell ref="A1:D1"/>
    <mergeCell ref="A2:D2"/>
    <mergeCell ref="A3:D3"/>
    <mergeCell ref="A4:D4"/>
    <mergeCell ref="A5:D5"/>
    <mergeCell ref="A7:D7"/>
    <mergeCell ref="C24:D24"/>
    <mergeCell ref="C25:D25"/>
    <mergeCell ref="C26:D26"/>
    <mergeCell ref="C32:D3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F2" sqref="F2:G2"/>
    </sheetView>
  </sheetViews>
  <sheetFormatPr defaultRowHeight="14.4" x14ac:dyDescent="0.3"/>
  <cols>
    <col min="1" max="1" width="4.33203125" bestFit="1" customWidth="1"/>
    <col min="2" max="2" width="10.109375" customWidth="1"/>
    <col min="3" max="3" width="23" customWidth="1"/>
    <col min="4" max="4" width="6.6640625" bestFit="1" customWidth="1"/>
    <col min="5" max="5" width="6.5546875" customWidth="1"/>
    <col min="6" max="6" width="6.44140625" customWidth="1"/>
    <col min="7" max="7" width="7" customWidth="1"/>
    <col min="8" max="9" width="10" customWidth="1"/>
  </cols>
  <sheetData>
    <row r="1" spans="1:9" ht="39.6" x14ac:dyDescent="0.3">
      <c r="A1" s="32" t="s">
        <v>35</v>
      </c>
      <c r="B1" s="21" t="s">
        <v>36</v>
      </c>
      <c r="C1" s="21" t="s">
        <v>37</v>
      </c>
      <c r="D1" s="33" t="s">
        <v>38</v>
      </c>
      <c r="E1" s="21" t="s">
        <v>39</v>
      </c>
      <c r="F1" s="23" t="s">
        <v>40</v>
      </c>
      <c r="G1" s="23" t="s">
        <v>41</v>
      </c>
      <c r="H1" s="23" t="s">
        <v>42</v>
      </c>
      <c r="I1" s="23" t="s">
        <v>43</v>
      </c>
    </row>
    <row r="2" spans="1:9" ht="132" x14ac:dyDescent="0.3">
      <c r="A2" s="48"/>
      <c r="B2" s="40" t="s">
        <v>70</v>
      </c>
      <c r="C2" s="40" t="s">
        <v>85</v>
      </c>
      <c r="D2" s="47">
        <v>9</v>
      </c>
      <c r="E2" s="47" t="s">
        <v>80</v>
      </c>
      <c r="F2" s="46"/>
      <c r="G2" s="46"/>
      <c r="H2" s="47">
        <f>F2*D2</f>
        <v>0</v>
      </c>
      <c r="I2" s="47">
        <f>G2*D2</f>
        <v>0</v>
      </c>
    </row>
    <row r="3" spans="1:9" x14ac:dyDescent="0.3">
      <c r="A3" s="32"/>
      <c r="B3" s="21"/>
      <c r="C3" s="21" t="s">
        <v>77</v>
      </c>
      <c r="D3" s="23"/>
      <c r="E3" s="23"/>
      <c r="F3" s="41"/>
      <c r="G3" s="41"/>
      <c r="H3" s="41">
        <f>SUM(H2:H2)</f>
        <v>0</v>
      </c>
      <c r="I3" s="41">
        <f>SUM(I2:I2)</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F2" sqref="F2:G3"/>
    </sheetView>
  </sheetViews>
  <sheetFormatPr defaultRowHeight="14.4" x14ac:dyDescent="0.3"/>
  <cols>
    <col min="1" max="1" width="4.33203125" bestFit="1" customWidth="1"/>
    <col min="2" max="2" width="10.109375" customWidth="1"/>
    <col min="3" max="3" width="23" customWidth="1"/>
    <col min="4" max="4" width="6.6640625" bestFit="1" customWidth="1"/>
    <col min="5" max="5" width="6.5546875" customWidth="1"/>
    <col min="6" max="6" width="6.44140625" customWidth="1"/>
    <col min="7" max="7" width="7" customWidth="1"/>
    <col min="8" max="9" width="10" customWidth="1"/>
  </cols>
  <sheetData>
    <row r="1" spans="1:9" ht="39.6" x14ac:dyDescent="0.3">
      <c r="A1" s="32" t="s">
        <v>35</v>
      </c>
      <c r="B1" s="21" t="s">
        <v>36</v>
      </c>
      <c r="C1" s="21" t="s">
        <v>37</v>
      </c>
      <c r="D1" s="33" t="s">
        <v>38</v>
      </c>
      <c r="E1" s="21" t="s">
        <v>39</v>
      </c>
      <c r="F1" s="23" t="s">
        <v>40</v>
      </c>
      <c r="G1" s="23" t="s">
        <v>41</v>
      </c>
      <c r="H1" s="23" t="s">
        <v>42</v>
      </c>
      <c r="I1" s="23" t="s">
        <v>43</v>
      </c>
    </row>
    <row r="2" spans="1:9" ht="135" customHeight="1" x14ac:dyDescent="0.3">
      <c r="A2" s="48"/>
      <c r="B2" s="40" t="s">
        <v>121</v>
      </c>
      <c r="C2" s="40" t="s">
        <v>122</v>
      </c>
      <c r="D2" s="46">
        <v>16</v>
      </c>
      <c r="E2" s="47" t="s">
        <v>79</v>
      </c>
      <c r="F2" s="46"/>
      <c r="G2" s="46"/>
      <c r="H2" s="47">
        <f>F2*D2</f>
        <v>0</v>
      </c>
      <c r="I2" s="47">
        <f>G2*D2</f>
        <v>0</v>
      </c>
    </row>
    <row r="3" spans="1:9" ht="135" customHeight="1" x14ac:dyDescent="0.3">
      <c r="A3" s="48"/>
      <c r="B3" s="40" t="s">
        <v>123</v>
      </c>
      <c r="C3" s="40" t="s">
        <v>124</v>
      </c>
      <c r="D3" s="46">
        <v>16</v>
      </c>
      <c r="E3" s="47" t="s">
        <v>79</v>
      </c>
      <c r="F3" s="46"/>
      <c r="G3" s="46"/>
      <c r="H3" s="47">
        <f>F3*D3</f>
        <v>0</v>
      </c>
      <c r="I3" s="47">
        <f>G3*D3</f>
        <v>0</v>
      </c>
    </row>
    <row r="4" spans="1:9" x14ac:dyDescent="0.3">
      <c r="A4" s="32"/>
      <c r="B4" s="21"/>
      <c r="C4" s="21" t="s">
        <v>77</v>
      </c>
      <c r="D4" s="23"/>
      <c r="E4" s="23"/>
      <c r="F4" s="41"/>
      <c r="G4" s="41"/>
      <c r="H4" s="41">
        <f>SUM(H2:H3)</f>
        <v>0</v>
      </c>
      <c r="I4" s="41">
        <f>SUM(I2:I3)</f>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F2" sqref="F2:G2"/>
    </sheetView>
  </sheetViews>
  <sheetFormatPr defaultRowHeight="14.4" x14ac:dyDescent="0.3"/>
  <cols>
    <col min="1" max="1" width="4.44140625" bestFit="1" customWidth="1"/>
    <col min="2" max="2" width="10.109375" customWidth="1"/>
    <col min="3" max="3" width="23" customWidth="1"/>
    <col min="4" max="4" width="6.5546875" customWidth="1"/>
    <col min="5" max="5" width="6.44140625" customWidth="1"/>
    <col min="6" max="6" width="7" customWidth="1"/>
    <col min="7" max="7" width="8.33203125" customWidth="1"/>
    <col min="8" max="8" width="8.6640625" customWidth="1"/>
    <col min="9" max="9" width="10" customWidth="1"/>
  </cols>
  <sheetData>
    <row r="1" spans="1:9" ht="39.6" x14ac:dyDescent="0.3">
      <c r="A1" s="32" t="s">
        <v>35</v>
      </c>
      <c r="B1" s="21" t="s">
        <v>36</v>
      </c>
      <c r="C1" s="21" t="s">
        <v>37</v>
      </c>
      <c r="D1" s="33" t="s">
        <v>38</v>
      </c>
      <c r="E1" s="21" t="s">
        <v>39</v>
      </c>
      <c r="F1" s="23" t="s">
        <v>40</v>
      </c>
      <c r="G1" s="23" t="s">
        <v>41</v>
      </c>
      <c r="H1" s="23" t="s">
        <v>42</v>
      </c>
      <c r="I1" s="23" t="s">
        <v>43</v>
      </c>
    </row>
    <row r="2" spans="1:9" ht="211.2" x14ac:dyDescent="0.3">
      <c r="A2" s="34">
        <v>1</v>
      </c>
      <c r="B2" s="35" t="s">
        <v>135</v>
      </c>
      <c r="C2" s="36" t="s">
        <v>136</v>
      </c>
      <c r="D2" s="51">
        <v>4</v>
      </c>
      <c r="E2" s="37" t="s">
        <v>79</v>
      </c>
      <c r="F2" s="39"/>
      <c r="G2" s="39"/>
      <c r="H2" s="47">
        <f>F2*D2</f>
        <v>0</v>
      </c>
      <c r="I2" s="47">
        <f>G2*D2</f>
        <v>0</v>
      </c>
    </row>
    <row r="3" spans="1:9" x14ac:dyDescent="0.3">
      <c r="A3" s="32"/>
      <c r="B3" s="21"/>
      <c r="C3" s="21" t="s">
        <v>77</v>
      </c>
      <c r="D3" s="23"/>
      <c r="E3" s="23"/>
      <c r="F3" s="41"/>
      <c r="G3" s="41"/>
      <c r="H3" s="41">
        <f>SUM(H2:H2)</f>
        <v>0</v>
      </c>
      <c r="I3" s="41">
        <f>SUM(I2:I2)</f>
        <v>0</v>
      </c>
    </row>
    <row r="4" spans="1:9" x14ac:dyDescent="0.3">
      <c r="D4" s="42"/>
      <c r="E4" s="42"/>
      <c r="F4" s="42"/>
      <c r="G4" s="42"/>
      <c r="H4" s="42"/>
      <c r="I4" s="4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F2" sqref="F2:G2"/>
    </sheetView>
  </sheetViews>
  <sheetFormatPr defaultRowHeight="14.4" x14ac:dyDescent="0.3"/>
  <cols>
    <col min="1" max="1" width="4.33203125" bestFit="1" customWidth="1"/>
    <col min="2" max="2" width="10.109375" customWidth="1"/>
    <col min="3" max="3" width="23" customWidth="1"/>
    <col min="4" max="4" width="6.6640625" bestFit="1" customWidth="1"/>
    <col min="5" max="5" width="6.5546875" customWidth="1"/>
    <col min="6" max="6" width="6.44140625" customWidth="1"/>
    <col min="7" max="7" width="7" customWidth="1"/>
    <col min="8" max="9" width="10" customWidth="1"/>
  </cols>
  <sheetData>
    <row r="1" spans="1:9" ht="39.6" x14ac:dyDescent="0.3">
      <c r="A1" s="32" t="s">
        <v>35</v>
      </c>
      <c r="B1" s="21" t="s">
        <v>36</v>
      </c>
      <c r="C1" s="21" t="s">
        <v>37</v>
      </c>
      <c r="D1" s="33" t="s">
        <v>38</v>
      </c>
      <c r="E1" s="21" t="s">
        <v>39</v>
      </c>
      <c r="F1" s="23" t="s">
        <v>40</v>
      </c>
      <c r="G1" s="23" t="s">
        <v>41</v>
      </c>
      <c r="H1" s="23" t="s">
        <v>42</v>
      </c>
      <c r="I1" s="23" t="s">
        <v>43</v>
      </c>
    </row>
    <row r="2" spans="1:9" ht="174.75" customHeight="1" x14ac:dyDescent="0.3">
      <c r="A2" s="48"/>
      <c r="B2" s="40" t="s">
        <v>117</v>
      </c>
      <c r="C2" s="40" t="s">
        <v>118</v>
      </c>
      <c r="D2" s="47">
        <v>6</v>
      </c>
      <c r="E2" s="47" t="s">
        <v>79</v>
      </c>
      <c r="F2" s="46"/>
      <c r="G2" s="46"/>
      <c r="H2" s="47">
        <f>F2*D2</f>
        <v>0</v>
      </c>
      <c r="I2" s="47">
        <f>G2*D2</f>
        <v>0</v>
      </c>
    </row>
    <row r="3" spans="1:9" x14ac:dyDescent="0.3">
      <c r="A3" s="32"/>
      <c r="B3" s="21"/>
      <c r="C3" s="21" t="s">
        <v>77</v>
      </c>
      <c r="D3" s="23"/>
      <c r="E3" s="23"/>
      <c r="F3" s="41"/>
      <c r="G3" s="41"/>
      <c r="H3" s="41">
        <f>SUM(H2:H2)</f>
        <v>0</v>
      </c>
      <c r="I3" s="41">
        <f>SUM(I2:I2)</f>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A2" workbookViewId="0">
      <selection activeCell="F2" sqref="F2:G4"/>
    </sheetView>
  </sheetViews>
  <sheetFormatPr defaultRowHeight="14.4" x14ac:dyDescent="0.3"/>
  <cols>
    <col min="1" max="1" width="4.44140625" bestFit="1" customWidth="1"/>
    <col min="2" max="2" width="10.109375" customWidth="1"/>
    <col min="3" max="3" width="23" customWidth="1"/>
    <col min="4" max="4" width="6.5546875" customWidth="1"/>
    <col min="5" max="5" width="6.44140625" customWidth="1"/>
    <col min="6" max="6" width="7" customWidth="1"/>
    <col min="7" max="7" width="8.33203125" customWidth="1"/>
    <col min="8" max="8" width="8.6640625" customWidth="1"/>
    <col min="9" max="9" width="10" customWidth="1"/>
  </cols>
  <sheetData>
    <row r="1" spans="1:9" ht="39.6" x14ac:dyDescent="0.3">
      <c r="A1" s="32" t="s">
        <v>35</v>
      </c>
      <c r="B1" s="21" t="s">
        <v>36</v>
      </c>
      <c r="C1" s="21" t="s">
        <v>37</v>
      </c>
      <c r="D1" s="33" t="s">
        <v>38</v>
      </c>
      <c r="E1" s="21" t="s">
        <v>39</v>
      </c>
      <c r="F1" s="23" t="s">
        <v>40</v>
      </c>
      <c r="G1" s="23" t="s">
        <v>41</v>
      </c>
      <c r="H1" s="23" t="s">
        <v>42</v>
      </c>
      <c r="I1" s="23" t="s">
        <v>43</v>
      </c>
    </row>
    <row r="2" spans="1:9" ht="171.6" x14ac:dyDescent="0.3">
      <c r="A2" s="34"/>
      <c r="B2" s="35" t="s">
        <v>86</v>
      </c>
      <c r="C2" s="36" t="s">
        <v>87</v>
      </c>
      <c r="D2" s="37">
        <v>1</v>
      </c>
      <c r="E2" s="37" t="s">
        <v>1</v>
      </c>
      <c r="F2" s="38"/>
      <c r="G2" s="38"/>
      <c r="H2" s="39">
        <f>F2*D2</f>
        <v>0</v>
      </c>
      <c r="I2" s="39">
        <f>G2*D2</f>
        <v>0</v>
      </c>
    </row>
    <row r="3" spans="1:9" ht="92.4" x14ac:dyDescent="0.3">
      <c r="A3" s="34"/>
      <c r="B3" s="35" t="s">
        <v>88</v>
      </c>
      <c r="C3" s="36" t="s">
        <v>89</v>
      </c>
      <c r="D3" s="37">
        <v>1</v>
      </c>
      <c r="E3" s="37" t="s">
        <v>1</v>
      </c>
      <c r="F3" s="38"/>
      <c r="G3" s="38"/>
      <c r="H3" s="39">
        <f>F3*D3</f>
        <v>0</v>
      </c>
      <c r="I3" s="39">
        <f>G3*D3</f>
        <v>0</v>
      </c>
    </row>
    <row r="4" spans="1:9" ht="92.4" x14ac:dyDescent="0.3">
      <c r="A4" s="34">
        <v>1</v>
      </c>
      <c r="B4" s="35" t="s">
        <v>90</v>
      </c>
      <c r="C4" s="36" t="s">
        <v>91</v>
      </c>
      <c r="D4" s="37">
        <v>1</v>
      </c>
      <c r="E4" s="37" t="s">
        <v>72</v>
      </c>
      <c r="F4" s="38"/>
      <c r="G4" s="38"/>
      <c r="H4" s="39">
        <f>F4*D4</f>
        <v>0</v>
      </c>
      <c r="I4" s="39">
        <f>G4*D4</f>
        <v>0</v>
      </c>
    </row>
    <row r="5" spans="1:9" x14ac:dyDescent="0.3">
      <c r="A5" s="32"/>
      <c r="B5" s="21"/>
      <c r="C5" s="21" t="s">
        <v>77</v>
      </c>
      <c r="D5" s="23"/>
      <c r="E5" s="23"/>
      <c r="F5" s="53"/>
      <c r="G5" s="53"/>
      <c r="H5" s="41">
        <f>SUM(H2:H4)</f>
        <v>0</v>
      </c>
      <c r="I5" s="41">
        <f>SUM(I2:I4)</f>
        <v>0</v>
      </c>
    </row>
    <row r="6" spans="1:9" x14ac:dyDescent="0.3">
      <c r="D6" s="42"/>
      <c r="E6" s="42"/>
      <c r="F6" s="42"/>
      <c r="G6" s="42"/>
      <c r="H6" s="42"/>
      <c r="I6" s="4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F2" sqref="F2:G6"/>
    </sheetView>
  </sheetViews>
  <sheetFormatPr defaultRowHeight="14.4" x14ac:dyDescent="0.3"/>
  <cols>
    <col min="1" max="1" width="4.44140625" bestFit="1" customWidth="1"/>
    <col min="2" max="2" width="10.109375" customWidth="1"/>
    <col min="3" max="3" width="23" customWidth="1"/>
    <col min="4" max="4" width="6.5546875" customWidth="1"/>
    <col min="5" max="5" width="6.44140625" customWidth="1"/>
    <col min="6" max="6" width="10" customWidth="1"/>
    <col min="7" max="7" width="10.33203125" customWidth="1"/>
    <col min="8" max="8" width="8.6640625" customWidth="1"/>
    <col min="9" max="9" width="10" customWidth="1"/>
  </cols>
  <sheetData>
    <row r="1" spans="1:9" ht="26.4" x14ac:dyDescent="0.3">
      <c r="A1" s="32" t="s">
        <v>35</v>
      </c>
      <c r="B1" s="21" t="s">
        <v>36</v>
      </c>
      <c r="C1" s="21" t="s">
        <v>37</v>
      </c>
      <c r="D1" s="33" t="s">
        <v>38</v>
      </c>
      <c r="E1" s="21" t="s">
        <v>39</v>
      </c>
      <c r="F1" s="23" t="s">
        <v>40</v>
      </c>
      <c r="G1" s="23" t="s">
        <v>41</v>
      </c>
      <c r="H1" s="23" t="s">
        <v>42</v>
      </c>
      <c r="I1" s="23" t="s">
        <v>43</v>
      </c>
    </row>
    <row r="2" spans="1:9" ht="26.4" x14ac:dyDescent="0.3">
      <c r="A2" s="34">
        <v>1</v>
      </c>
      <c r="B2" s="35" t="s">
        <v>70</v>
      </c>
      <c r="C2" s="36" t="s">
        <v>71</v>
      </c>
      <c r="D2" s="37">
        <v>1</v>
      </c>
      <c r="E2" s="37" t="s">
        <v>72</v>
      </c>
      <c r="F2" s="38"/>
      <c r="G2" s="38"/>
      <c r="H2" s="39">
        <f t="shared" ref="H2:H6" si="0">F2*D2</f>
        <v>0</v>
      </c>
      <c r="I2" s="39">
        <f t="shared" ref="I2:I6" si="1">G2*D2</f>
        <v>0</v>
      </c>
    </row>
    <row r="3" spans="1:9" ht="52.8" x14ac:dyDescent="0.3">
      <c r="A3" s="40">
        <v>2</v>
      </c>
      <c r="B3" s="35" t="s">
        <v>70</v>
      </c>
      <c r="C3" s="36" t="s">
        <v>73</v>
      </c>
      <c r="D3" s="37">
        <v>1</v>
      </c>
      <c r="E3" s="37" t="s">
        <v>72</v>
      </c>
      <c r="F3" s="38"/>
      <c r="G3" s="38"/>
      <c r="H3" s="39">
        <f t="shared" si="0"/>
        <v>0</v>
      </c>
      <c r="I3" s="39">
        <f t="shared" si="1"/>
        <v>0</v>
      </c>
    </row>
    <row r="4" spans="1:9" ht="39.6" x14ac:dyDescent="0.3">
      <c r="A4" s="40">
        <v>3</v>
      </c>
      <c r="B4" s="35" t="s">
        <v>70</v>
      </c>
      <c r="C4" s="36" t="s">
        <v>74</v>
      </c>
      <c r="D4" s="37">
        <v>1</v>
      </c>
      <c r="E4" s="37" t="s">
        <v>72</v>
      </c>
      <c r="F4" s="38"/>
      <c r="G4" s="38"/>
      <c r="H4" s="39">
        <f t="shared" si="0"/>
        <v>0</v>
      </c>
      <c r="I4" s="39">
        <f t="shared" si="1"/>
        <v>0</v>
      </c>
    </row>
    <row r="5" spans="1:9" ht="42" customHeight="1" x14ac:dyDescent="0.3">
      <c r="A5" s="34">
        <v>4</v>
      </c>
      <c r="B5" s="35" t="s">
        <v>70</v>
      </c>
      <c r="C5" s="36" t="s">
        <v>75</v>
      </c>
      <c r="D5" s="37">
        <v>1</v>
      </c>
      <c r="E5" s="37" t="s">
        <v>72</v>
      </c>
      <c r="F5" s="38"/>
      <c r="G5" s="38"/>
      <c r="H5" s="39">
        <f t="shared" si="0"/>
        <v>0</v>
      </c>
      <c r="I5" s="39">
        <f t="shared" si="1"/>
        <v>0</v>
      </c>
    </row>
    <row r="6" spans="1:9" ht="92.4" x14ac:dyDescent="0.3">
      <c r="A6" s="34">
        <v>5</v>
      </c>
      <c r="B6" s="35" t="s">
        <v>70</v>
      </c>
      <c r="C6" s="36" t="s">
        <v>76</v>
      </c>
      <c r="D6" s="37">
        <v>1</v>
      </c>
      <c r="E6" s="37" t="s">
        <v>72</v>
      </c>
      <c r="F6" s="38"/>
      <c r="G6" s="38"/>
      <c r="H6" s="39">
        <f t="shared" si="0"/>
        <v>0</v>
      </c>
      <c r="I6" s="39">
        <f t="shared" si="1"/>
        <v>0</v>
      </c>
    </row>
    <row r="7" spans="1:9" x14ac:dyDescent="0.3">
      <c r="A7" s="32"/>
      <c r="B7" s="21"/>
      <c r="C7" s="21" t="s">
        <v>77</v>
      </c>
      <c r="D7" s="23"/>
      <c r="E7" s="23"/>
      <c r="F7" s="41"/>
      <c r="G7" s="41"/>
      <c r="H7" s="41">
        <f>SUM(H2:H6)</f>
        <v>0</v>
      </c>
      <c r="I7" s="41">
        <f>SUM(I2:I6)</f>
        <v>0</v>
      </c>
    </row>
    <row r="8" spans="1:9" x14ac:dyDescent="0.3">
      <c r="D8" s="42"/>
      <c r="E8" s="42"/>
      <c r="F8" s="42"/>
      <c r="G8" s="42"/>
      <c r="H8" s="42"/>
      <c r="I8" s="4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zoomScaleNormal="100" workbookViewId="0">
      <selection activeCell="K4" sqref="K4"/>
    </sheetView>
  </sheetViews>
  <sheetFormatPr defaultRowHeight="14.4" x14ac:dyDescent="0.3"/>
  <cols>
    <col min="1" max="1" width="4.109375" customWidth="1"/>
    <col min="2" max="2" width="9.33203125" customWidth="1"/>
    <col min="3" max="3" width="28" customWidth="1"/>
    <col min="4" max="4" width="7.109375" customWidth="1"/>
    <col min="5" max="5" width="7.33203125" customWidth="1"/>
  </cols>
  <sheetData>
    <row r="1" spans="1:9" ht="26.4" x14ac:dyDescent="0.3">
      <c r="A1" s="4" t="s">
        <v>35</v>
      </c>
      <c r="B1" s="5" t="s">
        <v>36</v>
      </c>
      <c r="C1" s="5" t="s">
        <v>37</v>
      </c>
      <c r="D1" s="6" t="s">
        <v>38</v>
      </c>
      <c r="E1" s="5" t="s">
        <v>39</v>
      </c>
      <c r="F1" s="6" t="s">
        <v>40</v>
      </c>
      <c r="G1" s="6" t="s">
        <v>41</v>
      </c>
      <c r="H1" s="6" t="s">
        <v>42</v>
      </c>
      <c r="I1" s="6" t="s">
        <v>43</v>
      </c>
    </row>
    <row r="2" spans="1:9" ht="66" x14ac:dyDescent="0.3">
      <c r="A2">
        <v>1</v>
      </c>
      <c r="B2" s="1" t="s">
        <v>0</v>
      </c>
      <c r="C2" s="2" t="s">
        <v>138</v>
      </c>
      <c r="D2" s="3">
        <v>1</v>
      </c>
      <c r="E2" s="1" t="s">
        <v>1</v>
      </c>
      <c r="F2" s="3"/>
      <c r="G2" s="3"/>
      <c r="H2" s="3">
        <f>ROUND(D2*F2, 0)</f>
        <v>0</v>
      </c>
      <c r="I2" s="3">
        <f>ROUND(D2*G2, 0)</f>
        <v>0</v>
      </c>
    </row>
    <row r="3" spans="1:9" x14ac:dyDescent="0.3">
      <c r="H3" s="3"/>
      <c r="I3" s="3"/>
    </row>
    <row r="4" spans="1:9" ht="158.4" x14ac:dyDescent="0.3">
      <c r="A4">
        <v>2</v>
      </c>
      <c r="C4" s="2" t="s">
        <v>2</v>
      </c>
      <c r="D4" s="3">
        <v>1</v>
      </c>
      <c r="E4" s="1" t="s">
        <v>1</v>
      </c>
      <c r="F4" s="3"/>
      <c r="G4" s="3"/>
      <c r="H4" s="3">
        <f t="shared" ref="H4:H66" si="0">ROUND(D4*F4, 0)</f>
        <v>0</v>
      </c>
      <c r="I4" s="3">
        <f t="shared" ref="I4:I66" si="1">ROUND(D4*G4, 0)</f>
        <v>0</v>
      </c>
    </row>
    <row r="5" spans="1:9" x14ac:dyDescent="0.3">
      <c r="C5" s="2"/>
      <c r="D5" s="3"/>
      <c r="E5" s="1"/>
      <c r="F5" s="3"/>
      <c r="G5" s="3"/>
      <c r="H5" s="3"/>
      <c r="I5" s="3"/>
    </row>
    <row r="6" spans="1:9" ht="105.6" x14ac:dyDescent="0.3">
      <c r="A6">
        <v>3</v>
      </c>
      <c r="C6" s="2" t="s">
        <v>3</v>
      </c>
      <c r="D6" s="3">
        <v>1</v>
      </c>
      <c r="E6" s="1" t="s">
        <v>1</v>
      </c>
      <c r="F6" s="3"/>
      <c r="G6" s="3"/>
      <c r="H6" s="3">
        <f t="shared" si="0"/>
        <v>0</v>
      </c>
      <c r="I6" s="3">
        <f t="shared" si="1"/>
        <v>0</v>
      </c>
    </row>
    <row r="7" spans="1:9" x14ac:dyDescent="0.3">
      <c r="C7" s="2"/>
      <c r="D7" s="3"/>
      <c r="E7" s="1"/>
      <c r="F7" s="3"/>
      <c r="G7" s="3"/>
      <c r="H7" s="3"/>
      <c r="I7" s="3"/>
    </row>
    <row r="8" spans="1:9" ht="105.6" x14ac:dyDescent="0.3">
      <c r="A8">
        <v>4</v>
      </c>
      <c r="C8" s="2" t="s">
        <v>4</v>
      </c>
      <c r="D8" s="3">
        <v>1</v>
      </c>
      <c r="E8" s="1" t="s">
        <v>1</v>
      </c>
      <c r="F8" s="3"/>
      <c r="G8" s="3"/>
      <c r="H8" s="3">
        <f t="shared" si="0"/>
        <v>0</v>
      </c>
      <c r="I8" s="3">
        <f t="shared" si="1"/>
        <v>0</v>
      </c>
    </row>
    <row r="9" spans="1:9" x14ac:dyDescent="0.3">
      <c r="C9" s="2"/>
      <c r="D9" s="3"/>
      <c r="E9" s="1"/>
      <c r="F9" s="3"/>
      <c r="G9" s="3"/>
      <c r="H9" s="3"/>
      <c r="I9" s="3"/>
    </row>
    <row r="10" spans="1:9" ht="118.8" x14ac:dyDescent="0.3">
      <c r="A10">
        <v>5</v>
      </c>
      <c r="C10" s="2" t="s">
        <v>5</v>
      </c>
      <c r="D10" s="3">
        <v>1</v>
      </c>
      <c r="E10" s="1" t="s">
        <v>1</v>
      </c>
      <c r="F10" s="3"/>
      <c r="G10" s="3"/>
      <c r="H10" s="3">
        <f t="shared" si="0"/>
        <v>0</v>
      </c>
      <c r="I10" s="3">
        <f t="shared" si="1"/>
        <v>0</v>
      </c>
    </row>
    <row r="11" spans="1:9" x14ac:dyDescent="0.3">
      <c r="C11" s="2"/>
      <c r="D11" s="3"/>
      <c r="E11" s="1"/>
      <c r="F11" s="3"/>
      <c r="G11" s="3"/>
      <c r="H11" s="3"/>
      <c r="I11" s="3"/>
    </row>
    <row r="12" spans="1:9" ht="105.6" x14ac:dyDescent="0.3">
      <c r="A12">
        <v>6</v>
      </c>
      <c r="C12" s="2" t="s">
        <v>6</v>
      </c>
      <c r="D12" s="3">
        <v>1</v>
      </c>
      <c r="E12" s="1" t="s">
        <v>1</v>
      </c>
      <c r="F12" s="3"/>
      <c r="G12" s="3"/>
      <c r="H12" s="3">
        <f t="shared" si="0"/>
        <v>0</v>
      </c>
      <c r="I12" s="3">
        <f t="shared" si="1"/>
        <v>0</v>
      </c>
    </row>
    <row r="13" spans="1:9" x14ac:dyDescent="0.3">
      <c r="C13" s="2"/>
      <c r="D13" s="3"/>
      <c r="E13" s="1"/>
      <c r="F13" s="3"/>
      <c r="G13" s="3"/>
      <c r="H13" s="3"/>
      <c r="I13" s="3"/>
    </row>
    <row r="14" spans="1:9" ht="132" x14ac:dyDescent="0.3">
      <c r="A14">
        <v>7</v>
      </c>
      <c r="C14" s="2" t="s">
        <v>7</v>
      </c>
      <c r="D14" s="3">
        <v>1</v>
      </c>
      <c r="E14" s="1" t="s">
        <v>1</v>
      </c>
      <c r="F14" s="3"/>
      <c r="G14" s="3"/>
      <c r="H14" s="3">
        <f t="shared" si="0"/>
        <v>0</v>
      </c>
      <c r="I14" s="3">
        <f t="shared" si="1"/>
        <v>0</v>
      </c>
    </row>
    <row r="15" spans="1:9" x14ac:dyDescent="0.3">
      <c r="C15" s="2"/>
      <c r="D15" s="3"/>
      <c r="E15" s="1"/>
      <c r="F15" s="3"/>
      <c r="G15" s="3"/>
      <c r="H15" s="3"/>
      <c r="I15" s="3"/>
    </row>
    <row r="16" spans="1:9" ht="118.8" x14ac:dyDescent="0.3">
      <c r="A16">
        <v>8</v>
      </c>
      <c r="C16" s="2" t="s">
        <v>8</v>
      </c>
      <c r="D16" s="3">
        <v>1</v>
      </c>
      <c r="E16" s="1" t="s">
        <v>1</v>
      </c>
      <c r="F16" s="3"/>
      <c r="G16" s="3"/>
      <c r="H16" s="3">
        <f t="shared" si="0"/>
        <v>0</v>
      </c>
      <c r="I16" s="3">
        <f t="shared" si="1"/>
        <v>0</v>
      </c>
    </row>
    <row r="17" spans="1:9" x14ac:dyDescent="0.3">
      <c r="C17" s="2"/>
      <c r="D17" s="3"/>
      <c r="E17" s="1"/>
      <c r="F17" s="3"/>
      <c r="G17" s="3"/>
      <c r="H17" s="3"/>
      <c r="I17" s="3"/>
    </row>
    <row r="18" spans="1:9" ht="105.6" x14ac:dyDescent="0.3">
      <c r="A18">
        <v>9</v>
      </c>
      <c r="C18" s="2" t="s">
        <v>9</v>
      </c>
      <c r="D18" s="3">
        <v>1</v>
      </c>
      <c r="E18" s="1" t="s">
        <v>1</v>
      </c>
      <c r="F18" s="3"/>
      <c r="G18" s="3"/>
      <c r="H18" s="3">
        <f t="shared" si="0"/>
        <v>0</v>
      </c>
      <c r="I18" s="3">
        <f t="shared" si="1"/>
        <v>0</v>
      </c>
    </row>
    <row r="19" spans="1:9" x14ac:dyDescent="0.3">
      <c r="C19" s="2"/>
      <c r="D19" s="3"/>
      <c r="E19" s="1"/>
      <c r="F19" s="3"/>
      <c r="G19" s="3"/>
      <c r="H19" s="3"/>
      <c r="I19" s="3"/>
    </row>
    <row r="20" spans="1:9" ht="92.4" x14ac:dyDescent="0.3">
      <c r="A20">
        <v>10</v>
      </c>
      <c r="C20" s="2" t="s">
        <v>10</v>
      </c>
      <c r="D20" s="3">
        <v>1</v>
      </c>
      <c r="E20" s="1" t="s">
        <v>1</v>
      </c>
      <c r="F20" s="3"/>
      <c r="G20" s="3"/>
      <c r="H20" s="3">
        <f t="shared" si="0"/>
        <v>0</v>
      </c>
      <c r="I20" s="3">
        <f t="shared" si="1"/>
        <v>0</v>
      </c>
    </row>
    <row r="21" spans="1:9" x14ac:dyDescent="0.3">
      <c r="C21" s="2"/>
      <c r="D21" s="3"/>
      <c r="E21" s="1"/>
      <c r="F21" s="3"/>
      <c r="G21" s="3"/>
      <c r="H21" s="3"/>
      <c r="I21" s="3"/>
    </row>
    <row r="22" spans="1:9" ht="171.6" x14ac:dyDescent="0.3">
      <c r="A22">
        <v>11</v>
      </c>
      <c r="C22" s="2" t="s">
        <v>11</v>
      </c>
      <c r="D22" s="3">
        <v>1</v>
      </c>
      <c r="E22" s="1" t="s">
        <v>1</v>
      </c>
      <c r="F22" s="3"/>
      <c r="G22" s="3"/>
      <c r="H22" s="3">
        <f t="shared" si="0"/>
        <v>0</v>
      </c>
      <c r="I22" s="3">
        <f t="shared" si="1"/>
        <v>0</v>
      </c>
    </row>
    <row r="23" spans="1:9" x14ac:dyDescent="0.3">
      <c r="C23" s="2"/>
      <c r="D23" s="3"/>
      <c r="E23" s="1"/>
      <c r="F23" s="3"/>
      <c r="G23" s="3"/>
      <c r="H23" s="3"/>
      <c r="I23" s="3"/>
    </row>
    <row r="24" spans="1:9" ht="79.2" x14ac:dyDescent="0.3">
      <c r="A24">
        <v>12</v>
      </c>
      <c r="C24" s="2" t="s">
        <v>12</v>
      </c>
      <c r="D24" s="3">
        <v>1</v>
      </c>
      <c r="E24" s="1" t="s">
        <v>1</v>
      </c>
      <c r="F24" s="3"/>
      <c r="G24" s="3"/>
      <c r="H24" s="3">
        <f t="shared" si="0"/>
        <v>0</v>
      </c>
      <c r="I24" s="3">
        <f t="shared" si="1"/>
        <v>0</v>
      </c>
    </row>
    <row r="25" spans="1:9" x14ac:dyDescent="0.3">
      <c r="C25" s="2"/>
      <c r="D25" s="3"/>
      <c r="E25" s="1"/>
      <c r="F25" s="3"/>
      <c r="G25" s="3"/>
      <c r="H25" s="3"/>
      <c r="I25" s="3"/>
    </row>
    <row r="26" spans="1:9" ht="92.4" x14ac:dyDescent="0.3">
      <c r="A26">
        <v>13</v>
      </c>
      <c r="C26" s="2" t="s">
        <v>13</v>
      </c>
      <c r="D26" s="3">
        <v>1</v>
      </c>
      <c r="E26" s="1" t="s">
        <v>1</v>
      </c>
      <c r="F26" s="3"/>
      <c r="G26" s="3"/>
      <c r="H26" s="3">
        <f t="shared" si="0"/>
        <v>0</v>
      </c>
      <c r="I26" s="3">
        <f t="shared" si="1"/>
        <v>0</v>
      </c>
    </row>
    <row r="27" spans="1:9" x14ac:dyDescent="0.3">
      <c r="C27" s="2"/>
      <c r="D27" s="3"/>
      <c r="E27" s="1"/>
      <c r="F27" s="3"/>
      <c r="G27" s="3"/>
      <c r="H27" s="3"/>
      <c r="I27" s="3"/>
    </row>
    <row r="28" spans="1:9" ht="118.8" x14ac:dyDescent="0.3">
      <c r="A28">
        <v>14</v>
      </c>
      <c r="C28" s="2" t="s">
        <v>14</v>
      </c>
      <c r="D28" s="3">
        <v>1</v>
      </c>
      <c r="E28" s="1" t="s">
        <v>1</v>
      </c>
      <c r="F28" s="3"/>
      <c r="G28" s="3"/>
      <c r="H28" s="3">
        <f t="shared" si="0"/>
        <v>0</v>
      </c>
      <c r="I28" s="3">
        <f t="shared" si="1"/>
        <v>0</v>
      </c>
    </row>
    <row r="29" spans="1:9" x14ac:dyDescent="0.3">
      <c r="C29" s="2"/>
      <c r="D29" s="3"/>
      <c r="E29" s="1"/>
      <c r="F29" s="3"/>
      <c r="G29" s="3"/>
      <c r="H29" s="3"/>
      <c r="I29" s="3"/>
    </row>
    <row r="30" spans="1:9" ht="118.8" x14ac:dyDescent="0.3">
      <c r="A30">
        <v>15</v>
      </c>
      <c r="C30" s="2" t="s">
        <v>15</v>
      </c>
      <c r="D30" s="3">
        <v>1</v>
      </c>
      <c r="E30" s="1" t="s">
        <v>1</v>
      </c>
      <c r="F30" s="3"/>
      <c r="G30" s="3"/>
      <c r="H30" s="3">
        <f t="shared" si="0"/>
        <v>0</v>
      </c>
      <c r="I30" s="3">
        <f t="shared" si="1"/>
        <v>0</v>
      </c>
    </row>
    <row r="31" spans="1:9" x14ac:dyDescent="0.3">
      <c r="C31" s="2"/>
      <c r="D31" s="3"/>
      <c r="E31" s="1"/>
      <c r="F31" s="3"/>
      <c r="G31" s="3"/>
      <c r="H31" s="3"/>
      <c r="I31" s="3"/>
    </row>
    <row r="32" spans="1:9" ht="118.8" x14ac:dyDescent="0.3">
      <c r="A32">
        <v>16</v>
      </c>
      <c r="C32" s="2" t="s">
        <v>16</v>
      </c>
      <c r="D32" s="3">
        <v>1</v>
      </c>
      <c r="E32" s="1" t="s">
        <v>1</v>
      </c>
      <c r="F32" s="3"/>
      <c r="G32" s="3"/>
      <c r="H32" s="3">
        <f t="shared" si="0"/>
        <v>0</v>
      </c>
      <c r="I32" s="3">
        <f t="shared" si="1"/>
        <v>0</v>
      </c>
    </row>
    <row r="33" spans="1:9" x14ac:dyDescent="0.3">
      <c r="C33" s="2"/>
      <c r="D33" s="3"/>
      <c r="E33" s="1"/>
      <c r="F33" s="3"/>
      <c r="G33" s="3"/>
      <c r="H33" s="3"/>
      <c r="I33" s="3"/>
    </row>
    <row r="34" spans="1:9" ht="105.6" x14ac:dyDescent="0.3">
      <c r="A34">
        <v>17</v>
      </c>
      <c r="C34" s="2" t="s">
        <v>17</v>
      </c>
      <c r="D34" s="3">
        <v>3</v>
      </c>
      <c r="E34" s="1" t="s">
        <v>1</v>
      </c>
      <c r="F34" s="3"/>
      <c r="G34" s="3"/>
      <c r="H34" s="3">
        <f t="shared" si="0"/>
        <v>0</v>
      </c>
      <c r="I34" s="3">
        <f t="shared" si="1"/>
        <v>0</v>
      </c>
    </row>
    <row r="35" spans="1:9" x14ac:dyDescent="0.3">
      <c r="C35" s="2"/>
      <c r="D35" s="3"/>
      <c r="E35" s="1"/>
      <c r="F35" s="3"/>
      <c r="G35" s="3"/>
      <c r="H35" s="3"/>
      <c r="I35" s="3"/>
    </row>
    <row r="36" spans="1:9" ht="92.4" x14ac:dyDescent="0.3">
      <c r="A36">
        <v>18</v>
      </c>
      <c r="C36" s="2" t="s">
        <v>18</v>
      </c>
      <c r="D36" s="3">
        <v>1</v>
      </c>
      <c r="E36" s="1" t="s">
        <v>1</v>
      </c>
      <c r="F36" s="3"/>
      <c r="G36" s="3"/>
      <c r="H36" s="3">
        <f t="shared" si="0"/>
        <v>0</v>
      </c>
      <c r="I36" s="3">
        <f t="shared" si="1"/>
        <v>0</v>
      </c>
    </row>
    <row r="37" spans="1:9" x14ac:dyDescent="0.3">
      <c r="C37" s="2"/>
      <c r="D37" s="3"/>
      <c r="E37" s="1"/>
      <c r="F37" s="3"/>
      <c r="G37" s="3"/>
      <c r="H37" s="3"/>
      <c r="I37" s="3"/>
    </row>
    <row r="38" spans="1:9" ht="198" x14ac:dyDescent="0.3">
      <c r="A38">
        <v>19</v>
      </c>
      <c r="C38" s="2" t="s">
        <v>19</v>
      </c>
      <c r="D38" s="3">
        <v>30</v>
      </c>
      <c r="E38" s="1" t="s">
        <v>20</v>
      </c>
      <c r="F38" s="3"/>
      <c r="G38" s="3"/>
      <c r="H38" s="3">
        <f t="shared" si="0"/>
        <v>0</v>
      </c>
      <c r="I38" s="3">
        <f t="shared" si="1"/>
        <v>0</v>
      </c>
    </row>
    <row r="39" spans="1:9" x14ac:dyDescent="0.3">
      <c r="C39" s="2"/>
      <c r="D39" s="3"/>
      <c r="E39" s="1"/>
      <c r="F39" s="3"/>
      <c r="G39" s="3"/>
      <c r="H39" s="3"/>
      <c r="I39" s="3"/>
    </row>
    <row r="40" spans="1:9" ht="198" x14ac:dyDescent="0.3">
      <c r="A40">
        <v>20</v>
      </c>
      <c r="C40" s="2" t="s">
        <v>21</v>
      </c>
      <c r="D40" s="3">
        <v>70</v>
      </c>
      <c r="E40" s="1" t="s">
        <v>20</v>
      </c>
      <c r="F40" s="3"/>
      <c r="G40" s="3"/>
      <c r="H40" s="3">
        <f t="shared" si="0"/>
        <v>0</v>
      </c>
      <c r="I40" s="3">
        <f t="shared" si="1"/>
        <v>0</v>
      </c>
    </row>
    <row r="41" spans="1:9" x14ac:dyDescent="0.3">
      <c r="C41" s="2"/>
      <c r="D41" s="3"/>
      <c r="E41" s="1"/>
      <c r="F41" s="3"/>
      <c r="G41" s="3"/>
      <c r="H41" s="3"/>
      <c r="I41" s="3"/>
    </row>
    <row r="42" spans="1:9" ht="132" x14ac:dyDescent="0.3">
      <c r="A42">
        <v>21</v>
      </c>
      <c r="C42" s="2" t="s">
        <v>22</v>
      </c>
      <c r="D42" s="3">
        <v>4</v>
      </c>
      <c r="E42" s="1" t="s">
        <v>20</v>
      </c>
      <c r="F42" s="3"/>
      <c r="G42" s="3"/>
      <c r="H42" s="3">
        <f t="shared" si="0"/>
        <v>0</v>
      </c>
      <c r="I42" s="3">
        <f t="shared" si="1"/>
        <v>0</v>
      </c>
    </row>
    <row r="43" spans="1:9" x14ac:dyDescent="0.3">
      <c r="C43" s="2"/>
      <c r="D43" s="3"/>
      <c r="E43" s="1"/>
      <c r="F43" s="3"/>
      <c r="G43" s="3"/>
      <c r="H43" s="3"/>
      <c r="I43" s="3"/>
    </row>
    <row r="44" spans="1:9" ht="132" x14ac:dyDescent="0.3">
      <c r="A44">
        <v>22</v>
      </c>
      <c r="C44" s="2" t="s">
        <v>23</v>
      </c>
      <c r="D44" s="3">
        <v>10</v>
      </c>
      <c r="E44" s="1" t="s">
        <v>20</v>
      </c>
      <c r="F44" s="3"/>
      <c r="G44" s="3"/>
      <c r="H44" s="3">
        <f t="shared" si="0"/>
        <v>0</v>
      </c>
      <c r="I44" s="3">
        <f t="shared" si="1"/>
        <v>0</v>
      </c>
    </row>
    <row r="45" spans="1:9" x14ac:dyDescent="0.3">
      <c r="C45" s="2"/>
      <c r="D45" s="3"/>
      <c r="E45" s="1"/>
      <c r="F45" s="3"/>
      <c r="G45" s="3"/>
      <c r="H45" s="3"/>
      <c r="I45" s="3"/>
    </row>
    <row r="46" spans="1:9" ht="132" x14ac:dyDescent="0.3">
      <c r="A46">
        <v>23</v>
      </c>
      <c r="C46" s="2" t="s">
        <v>24</v>
      </c>
      <c r="D46" s="3">
        <v>2</v>
      </c>
      <c r="E46" s="1" t="s">
        <v>20</v>
      </c>
      <c r="F46" s="3"/>
      <c r="G46" s="3"/>
      <c r="H46" s="3">
        <f t="shared" si="0"/>
        <v>0</v>
      </c>
      <c r="I46" s="3">
        <f t="shared" si="1"/>
        <v>0</v>
      </c>
    </row>
    <row r="47" spans="1:9" x14ac:dyDescent="0.3">
      <c r="C47" s="2"/>
      <c r="D47" s="3"/>
      <c r="E47" s="1"/>
      <c r="F47" s="3"/>
      <c r="G47" s="3"/>
      <c r="H47" s="3"/>
      <c r="I47" s="3"/>
    </row>
    <row r="48" spans="1:9" ht="198" x14ac:dyDescent="0.3">
      <c r="A48">
        <v>24</v>
      </c>
      <c r="C48" s="2" t="s">
        <v>25</v>
      </c>
      <c r="D48" s="3">
        <v>2</v>
      </c>
      <c r="E48" s="1" t="s">
        <v>1</v>
      </c>
      <c r="F48" s="3"/>
      <c r="G48" s="3"/>
      <c r="H48" s="3">
        <f t="shared" si="0"/>
        <v>0</v>
      </c>
      <c r="I48" s="3">
        <f t="shared" si="1"/>
        <v>0</v>
      </c>
    </row>
    <row r="49" spans="1:9" x14ac:dyDescent="0.3">
      <c r="C49" s="2"/>
      <c r="D49" s="3"/>
      <c r="E49" s="1"/>
      <c r="F49" s="3"/>
      <c r="G49" s="3"/>
      <c r="H49" s="3"/>
      <c r="I49" s="3"/>
    </row>
    <row r="50" spans="1:9" ht="224.4" x14ac:dyDescent="0.3">
      <c r="A50">
        <v>25</v>
      </c>
      <c r="C50" s="2" t="s">
        <v>26</v>
      </c>
      <c r="D50" s="3">
        <v>1</v>
      </c>
      <c r="E50" s="1" t="s">
        <v>1</v>
      </c>
      <c r="F50" s="3"/>
      <c r="G50" s="3"/>
      <c r="H50" s="3">
        <f t="shared" si="0"/>
        <v>0</v>
      </c>
      <c r="I50" s="3">
        <f t="shared" si="1"/>
        <v>0</v>
      </c>
    </row>
    <row r="51" spans="1:9" x14ac:dyDescent="0.3">
      <c r="C51" s="2"/>
      <c r="D51" s="3"/>
      <c r="E51" s="1"/>
      <c r="F51" s="3"/>
      <c r="G51" s="3"/>
      <c r="H51" s="3"/>
      <c r="I51" s="3"/>
    </row>
    <row r="52" spans="1:9" ht="52.8" x14ac:dyDescent="0.3">
      <c r="A52">
        <v>26</v>
      </c>
      <c r="C52" s="2" t="s">
        <v>27</v>
      </c>
      <c r="D52" s="3">
        <v>1</v>
      </c>
      <c r="E52" s="1" t="s">
        <v>1</v>
      </c>
      <c r="F52" s="3"/>
      <c r="G52" s="3"/>
      <c r="H52" s="3">
        <f t="shared" si="0"/>
        <v>0</v>
      </c>
      <c r="I52" s="3">
        <f t="shared" si="1"/>
        <v>0</v>
      </c>
    </row>
    <row r="53" spans="1:9" x14ac:dyDescent="0.3">
      <c r="C53" s="2"/>
      <c r="D53" s="3"/>
      <c r="E53" s="1"/>
      <c r="F53" s="3"/>
      <c r="G53" s="3"/>
      <c r="H53" s="3"/>
      <c r="I53" s="3"/>
    </row>
    <row r="54" spans="1:9" ht="118.8" x14ac:dyDescent="0.3">
      <c r="A54">
        <v>27</v>
      </c>
      <c r="C54" s="2" t="s">
        <v>28</v>
      </c>
      <c r="D54" s="3">
        <v>1</v>
      </c>
      <c r="E54" s="1" t="s">
        <v>1</v>
      </c>
      <c r="F54" s="3"/>
      <c r="G54" s="3"/>
      <c r="H54" s="3">
        <f t="shared" si="0"/>
        <v>0</v>
      </c>
      <c r="I54" s="3">
        <f t="shared" si="1"/>
        <v>0</v>
      </c>
    </row>
    <row r="55" spans="1:9" x14ac:dyDescent="0.3">
      <c r="C55" s="2"/>
      <c r="D55" s="3"/>
      <c r="E55" s="1"/>
      <c r="F55" s="3"/>
      <c r="G55" s="3"/>
      <c r="H55" s="3"/>
      <c r="I55" s="3"/>
    </row>
    <row r="56" spans="1:9" ht="105.6" x14ac:dyDescent="0.3">
      <c r="A56">
        <v>28</v>
      </c>
      <c r="C56" s="2" t="s">
        <v>29</v>
      </c>
      <c r="D56" s="3">
        <v>1</v>
      </c>
      <c r="E56" s="1" t="s">
        <v>1</v>
      </c>
      <c r="F56" s="3"/>
      <c r="G56" s="3"/>
      <c r="H56" s="3">
        <f t="shared" si="0"/>
        <v>0</v>
      </c>
      <c r="I56" s="3">
        <f t="shared" si="1"/>
        <v>0</v>
      </c>
    </row>
    <row r="57" spans="1:9" x14ac:dyDescent="0.3">
      <c r="C57" s="2"/>
      <c r="D57" s="3"/>
      <c r="E57" s="1"/>
      <c r="F57" s="3"/>
      <c r="G57" s="3"/>
      <c r="H57" s="3"/>
      <c r="I57" s="3"/>
    </row>
    <row r="58" spans="1:9" ht="132" x14ac:dyDescent="0.3">
      <c r="A58">
        <v>29</v>
      </c>
      <c r="C58" s="2" t="s">
        <v>30</v>
      </c>
      <c r="D58" s="3">
        <v>1</v>
      </c>
      <c r="E58" s="1" t="s">
        <v>1</v>
      </c>
      <c r="F58" s="3"/>
      <c r="G58" s="3"/>
      <c r="H58" s="3">
        <f t="shared" si="0"/>
        <v>0</v>
      </c>
      <c r="I58" s="3">
        <f t="shared" si="1"/>
        <v>0</v>
      </c>
    </row>
    <row r="59" spans="1:9" x14ac:dyDescent="0.3">
      <c r="C59" s="2"/>
      <c r="D59" s="3"/>
      <c r="E59" s="1"/>
      <c r="F59" s="3"/>
      <c r="G59" s="3"/>
      <c r="H59" s="3"/>
      <c r="I59" s="3"/>
    </row>
    <row r="60" spans="1:9" ht="118.8" x14ac:dyDescent="0.3">
      <c r="A60">
        <v>30</v>
      </c>
      <c r="C60" s="2" t="s">
        <v>31</v>
      </c>
      <c r="D60" s="3">
        <v>1</v>
      </c>
      <c r="E60" s="1" t="s">
        <v>1</v>
      </c>
      <c r="F60" s="3"/>
      <c r="G60" s="3"/>
      <c r="H60" s="3">
        <f t="shared" si="0"/>
        <v>0</v>
      </c>
      <c r="I60" s="3">
        <f t="shared" si="1"/>
        <v>0</v>
      </c>
    </row>
    <row r="61" spans="1:9" x14ac:dyDescent="0.3">
      <c r="C61" s="2"/>
      <c r="D61" s="3"/>
      <c r="E61" s="1"/>
      <c r="F61" s="3"/>
      <c r="G61" s="3"/>
      <c r="H61" s="3"/>
      <c r="I61" s="3"/>
    </row>
    <row r="62" spans="1:9" ht="118.8" x14ac:dyDescent="0.3">
      <c r="A62">
        <v>31</v>
      </c>
      <c r="C62" s="2" t="s">
        <v>32</v>
      </c>
      <c r="D62" s="3">
        <v>1</v>
      </c>
      <c r="E62" s="1" t="s">
        <v>1</v>
      </c>
      <c r="F62" s="3"/>
      <c r="G62" s="3"/>
      <c r="H62" s="3">
        <f t="shared" si="0"/>
        <v>0</v>
      </c>
      <c r="I62" s="3">
        <f t="shared" si="1"/>
        <v>0</v>
      </c>
    </row>
    <row r="63" spans="1:9" x14ac:dyDescent="0.3">
      <c r="C63" s="2"/>
      <c r="D63" s="3"/>
      <c r="E63" s="1"/>
      <c r="F63" s="3"/>
      <c r="G63" s="3"/>
      <c r="H63" s="3"/>
      <c r="I63" s="3"/>
    </row>
    <row r="64" spans="1:9" ht="118.8" x14ac:dyDescent="0.3">
      <c r="A64">
        <v>32</v>
      </c>
      <c r="C64" s="2" t="s">
        <v>33</v>
      </c>
      <c r="D64" s="3">
        <v>1</v>
      </c>
      <c r="E64" s="1" t="s">
        <v>1</v>
      </c>
      <c r="F64" s="3"/>
      <c r="G64" s="3"/>
      <c r="H64" s="3">
        <f t="shared" si="0"/>
        <v>0</v>
      </c>
      <c r="I64" s="3">
        <f t="shared" si="1"/>
        <v>0</v>
      </c>
    </row>
    <row r="65" spans="1:9" x14ac:dyDescent="0.3">
      <c r="C65" s="2"/>
      <c r="D65" s="3"/>
      <c r="E65" s="1"/>
      <c r="F65" s="3"/>
      <c r="G65" s="3"/>
      <c r="H65" s="3"/>
      <c r="I65" s="3"/>
    </row>
    <row r="66" spans="1:9" ht="15" thickBot="1" x14ac:dyDescent="0.35">
      <c r="A66">
        <v>33</v>
      </c>
      <c r="C66" s="2" t="s">
        <v>34</v>
      </c>
      <c r="D66" s="3">
        <v>1</v>
      </c>
      <c r="E66" s="1" t="s">
        <v>1</v>
      </c>
      <c r="F66" s="3"/>
      <c r="G66" s="3"/>
      <c r="H66" s="3">
        <f t="shared" si="0"/>
        <v>0</v>
      </c>
      <c r="I66" s="3">
        <f t="shared" si="1"/>
        <v>0</v>
      </c>
    </row>
    <row r="67" spans="1:9" x14ac:dyDescent="0.3">
      <c r="A67" s="7"/>
      <c r="B67" s="7"/>
      <c r="C67" s="8" t="s">
        <v>44</v>
      </c>
      <c r="D67" s="9"/>
      <c r="E67" s="10"/>
      <c r="F67" s="9"/>
      <c r="G67" s="9"/>
      <c r="H67" s="11">
        <f>SUM(H2:H66)</f>
        <v>0</v>
      </c>
      <c r="I67" s="11">
        <f>SUM(I2:I66)</f>
        <v>0</v>
      </c>
    </row>
    <row r="68" spans="1:9" ht="15.6" x14ac:dyDescent="0.3">
      <c r="H68" s="64"/>
      <c r="I68" s="64"/>
    </row>
  </sheetData>
  <mergeCells count="1">
    <mergeCell ref="H68:I6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C30" sqref="C30"/>
    </sheetView>
  </sheetViews>
  <sheetFormatPr defaultRowHeight="14.4" x14ac:dyDescent="0.3"/>
  <cols>
    <col min="1" max="1" width="35" customWidth="1"/>
    <col min="2" max="2" width="23" customWidth="1"/>
    <col min="3" max="3" width="23.6640625" customWidth="1"/>
    <col min="5" max="5" width="14.6640625" customWidth="1"/>
  </cols>
  <sheetData>
    <row r="1" spans="1:5" x14ac:dyDescent="0.3">
      <c r="A1" s="21" t="s">
        <v>61</v>
      </c>
      <c r="B1" s="22" t="s">
        <v>62</v>
      </c>
      <c r="C1" s="23" t="s">
        <v>63</v>
      </c>
    </row>
    <row r="2" spans="1:5" x14ac:dyDescent="0.3">
      <c r="A2" s="24" t="s">
        <v>92</v>
      </c>
      <c r="B2" s="25">
        <f>Zsaluzás!H3</f>
        <v>0</v>
      </c>
      <c r="C2" s="25">
        <f>Zsaluzás!I3</f>
        <v>0</v>
      </c>
      <c r="E2" s="26"/>
    </row>
    <row r="3" spans="1:5" x14ac:dyDescent="0.3">
      <c r="A3" s="24" t="s">
        <v>64</v>
      </c>
      <c r="B3" s="25">
        <f>'Irtás,föld-és sziklamunka'!H6</f>
        <v>0</v>
      </c>
      <c r="C3" s="25">
        <f>'Irtás,föld-és sziklamunka'!I6</f>
        <v>0</v>
      </c>
      <c r="E3" s="27"/>
    </row>
    <row r="4" spans="1:5" x14ac:dyDescent="0.3">
      <c r="A4" s="24" t="s">
        <v>100</v>
      </c>
      <c r="B4" s="25">
        <f>Síkalapozás!H3</f>
        <v>0</v>
      </c>
      <c r="C4" s="25">
        <f>Síkalapozás!I3</f>
        <v>0</v>
      </c>
      <c r="E4" s="27"/>
    </row>
    <row r="5" spans="1:5" x14ac:dyDescent="0.3">
      <c r="A5" s="24" t="s">
        <v>65</v>
      </c>
      <c r="B5" s="25">
        <f>'Helyszíni beton és vasbeton'!H5</f>
        <v>0</v>
      </c>
      <c r="C5" s="25">
        <f>'Helyszíni beton és vasbeton'!I5</f>
        <v>0</v>
      </c>
      <c r="E5" s="27"/>
    </row>
    <row r="6" spans="1:5" x14ac:dyDescent="0.3">
      <c r="A6" s="24" t="s">
        <v>111</v>
      </c>
      <c r="B6" s="25">
        <f>'Falazás és egyéb kőműve munka'!H3</f>
        <v>0</v>
      </c>
      <c r="C6" s="25">
        <f>'Falazás és egyéb kőműve munka'!I3</f>
        <v>0</v>
      </c>
      <c r="E6" s="27"/>
    </row>
    <row r="7" spans="1:5" x14ac:dyDescent="0.3">
      <c r="A7" s="24" t="s">
        <v>114</v>
      </c>
      <c r="B7" s="25">
        <f>Burkolatok!H6</f>
        <v>0</v>
      </c>
      <c r="C7" s="25">
        <f>Burkolatok!I6</f>
        <v>0</v>
      </c>
      <c r="E7" s="27"/>
    </row>
    <row r="8" spans="1:5" x14ac:dyDescent="0.3">
      <c r="A8" s="24" t="s">
        <v>113</v>
      </c>
      <c r="B8" s="25">
        <f>'Asztalos szerkezetek'!H4</f>
        <v>0</v>
      </c>
      <c r="C8" s="25">
        <f>'Asztalos szerkezetek'!I4</f>
        <v>0</v>
      </c>
      <c r="E8" s="27"/>
    </row>
    <row r="9" spans="1:5" x14ac:dyDescent="0.3">
      <c r="A9" s="28" t="s">
        <v>66</v>
      </c>
      <c r="B9" s="25">
        <f>'Lakatos szerkezetek elhelyezése'!H3</f>
        <v>0</v>
      </c>
      <c r="C9" s="25">
        <f>'Lakatos szerkezetek elhelyezése'!I3</f>
        <v>0</v>
      </c>
      <c r="E9" s="27"/>
    </row>
    <row r="10" spans="1:5" x14ac:dyDescent="0.3">
      <c r="A10" s="28" t="s">
        <v>125</v>
      </c>
      <c r="B10" s="25">
        <f>Felületképzés!H4</f>
        <v>0</v>
      </c>
      <c r="C10" s="25">
        <f>Felületképzés!I4</f>
        <v>0</v>
      </c>
      <c r="E10" s="27"/>
    </row>
    <row r="11" spans="1:5" x14ac:dyDescent="0.3">
      <c r="A11" s="28" t="s">
        <v>137</v>
      </c>
      <c r="B11" s="25">
        <f>Szárazépítés!H3</f>
        <v>0</v>
      </c>
      <c r="C11" s="25">
        <f>Szárazépítés!I3</f>
        <v>0</v>
      </c>
      <c r="E11" s="27"/>
    </row>
    <row r="12" spans="1:5" x14ac:dyDescent="0.3">
      <c r="A12" s="28" t="s">
        <v>119</v>
      </c>
      <c r="B12" s="25">
        <f>Térburkolat!H3</f>
        <v>0</v>
      </c>
      <c r="C12" s="25">
        <f>Térburkolat!I3</f>
        <v>0</v>
      </c>
      <c r="E12" s="27"/>
    </row>
    <row r="13" spans="1:5" x14ac:dyDescent="0.3">
      <c r="A13" s="28" t="s">
        <v>67</v>
      </c>
      <c r="B13" s="25">
        <f>'Útpálya tartozékok építése'!H5</f>
        <v>0</v>
      </c>
      <c r="C13" s="25">
        <f>'Útpálya tartozékok építése'!I5</f>
        <v>0</v>
      </c>
      <c r="E13" s="26"/>
    </row>
    <row r="14" spans="1:5" x14ac:dyDescent="0.3">
      <c r="A14" s="28" t="s">
        <v>68</v>
      </c>
      <c r="B14" s="25">
        <f>Villanyszerelés!H7</f>
        <v>0</v>
      </c>
      <c r="C14" s="25">
        <f>Villanyszerelés!I7</f>
        <v>0</v>
      </c>
      <c r="E14" s="27"/>
    </row>
    <row r="15" spans="1:5" x14ac:dyDescent="0.3">
      <c r="A15" s="28" t="s">
        <v>120</v>
      </c>
      <c r="B15" s="25">
        <f>'Berendezési tárgyak'!H67</f>
        <v>0</v>
      </c>
      <c r="C15" s="25">
        <f>'Berendezési tárgyak'!I67</f>
        <v>0</v>
      </c>
      <c r="E15" s="27"/>
    </row>
    <row r="16" spans="1:5" x14ac:dyDescent="0.3">
      <c r="A16" s="29" t="s">
        <v>69</v>
      </c>
      <c r="B16" s="30">
        <f>SUM(B2:B15)</f>
        <v>0</v>
      </c>
      <c r="C16" s="30">
        <f>SUM(C2:C15)</f>
        <v>0</v>
      </c>
      <c r="E16" s="27"/>
    </row>
    <row r="17" spans="2:5" x14ac:dyDescent="0.3">
      <c r="B17" s="63"/>
      <c r="C17" s="63"/>
      <c r="E17" s="27"/>
    </row>
    <row r="18" spans="2:5" x14ac:dyDescent="0.3">
      <c r="B18" s="31"/>
      <c r="C18" s="31"/>
      <c r="E18" s="27"/>
    </row>
    <row r="19" spans="2:5" x14ac:dyDescent="0.3">
      <c r="E19" s="26"/>
    </row>
    <row r="20" spans="2:5" x14ac:dyDescent="0.3">
      <c r="E20" s="27"/>
    </row>
    <row r="21" spans="2:5" x14ac:dyDescent="0.3">
      <c r="E21" s="27"/>
    </row>
    <row r="22" spans="2:5" x14ac:dyDescent="0.3">
      <c r="E22" s="27"/>
    </row>
  </sheetData>
  <mergeCells count="1">
    <mergeCell ref="B17:C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F2" sqref="F2:G2"/>
    </sheetView>
  </sheetViews>
  <sheetFormatPr defaultRowHeight="14.4" x14ac:dyDescent="0.3"/>
  <cols>
    <col min="1" max="1" width="4.33203125" bestFit="1" customWidth="1"/>
    <col min="2" max="2" width="10.109375" customWidth="1"/>
    <col min="3" max="3" width="23" customWidth="1"/>
    <col min="4" max="4" width="6.5546875" customWidth="1"/>
    <col min="5" max="5" width="6.44140625" customWidth="1"/>
    <col min="6" max="6" width="7" customWidth="1"/>
    <col min="7" max="7" width="8.33203125" customWidth="1"/>
    <col min="8" max="8" width="8.6640625" customWidth="1"/>
    <col min="9" max="9" width="10" customWidth="1"/>
  </cols>
  <sheetData>
    <row r="1" spans="1:9" ht="26.4" x14ac:dyDescent="0.3">
      <c r="A1" s="32" t="s">
        <v>35</v>
      </c>
      <c r="B1" s="21" t="s">
        <v>36</v>
      </c>
      <c r="C1" s="21" t="s">
        <v>37</v>
      </c>
      <c r="D1" s="33" t="s">
        <v>38</v>
      </c>
      <c r="E1" s="21" t="s">
        <v>39</v>
      </c>
      <c r="F1" s="23" t="s">
        <v>78</v>
      </c>
      <c r="G1" s="23" t="s">
        <v>41</v>
      </c>
      <c r="H1" s="23" t="s">
        <v>42</v>
      </c>
      <c r="I1" s="23" t="s">
        <v>43</v>
      </c>
    </row>
    <row r="2" spans="1:9" ht="54.75" customHeight="1" x14ac:dyDescent="0.3">
      <c r="A2" s="34">
        <v>3</v>
      </c>
      <c r="B2" s="34" t="s">
        <v>101</v>
      </c>
      <c r="C2" s="50" t="s">
        <v>102</v>
      </c>
      <c r="D2" s="51">
        <v>2.4</v>
      </c>
      <c r="E2" s="51" t="s">
        <v>79</v>
      </c>
      <c r="F2" s="52"/>
      <c r="G2" s="52"/>
      <c r="H2" s="47">
        <f t="shared" ref="H2" si="0">F2*D2</f>
        <v>0</v>
      </c>
      <c r="I2" s="47">
        <f t="shared" ref="I2" si="1">G2*D2</f>
        <v>0</v>
      </c>
    </row>
    <row r="3" spans="1:9" x14ac:dyDescent="0.3">
      <c r="A3" s="32"/>
      <c r="B3" s="21"/>
      <c r="C3" s="21" t="s">
        <v>77</v>
      </c>
      <c r="D3" s="33"/>
      <c r="E3" s="33"/>
      <c r="F3" s="49"/>
      <c r="G3" s="49"/>
      <c r="H3" s="41">
        <f>SUM(H2:H2)</f>
        <v>0</v>
      </c>
      <c r="I3" s="41">
        <f>SUM(I2:I2)</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F2" sqref="F2:G5"/>
    </sheetView>
  </sheetViews>
  <sheetFormatPr defaultRowHeight="14.4" x14ac:dyDescent="0.3"/>
  <cols>
    <col min="1" max="1" width="4.33203125" bestFit="1" customWidth="1"/>
    <col min="2" max="2" width="10.109375" customWidth="1"/>
    <col min="3" max="3" width="23" customWidth="1"/>
    <col min="4" max="4" width="6.5546875" customWidth="1"/>
    <col min="5" max="5" width="6.44140625" customWidth="1"/>
    <col min="6" max="6" width="7" customWidth="1"/>
    <col min="7" max="7" width="8.33203125" customWidth="1"/>
    <col min="8" max="8" width="8.6640625" customWidth="1"/>
    <col min="9" max="9" width="10" customWidth="1"/>
  </cols>
  <sheetData>
    <row r="1" spans="1:9" ht="26.4" x14ac:dyDescent="0.3">
      <c r="A1" s="32" t="s">
        <v>35</v>
      </c>
      <c r="B1" s="21" t="s">
        <v>36</v>
      </c>
      <c r="C1" s="21" t="s">
        <v>37</v>
      </c>
      <c r="D1" s="33" t="s">
        <v>38</v>
      </c>
      <c r="E1" s="21" t="s">
        <v>39</v>
      </c>
      <c r="F1" s="23" t="s">
        <v>78</v>
      </c>
      <c r="G1" s="23" t="s">
        <v>41</v>
      </c>
      <c r="H1" s="23" t="s">
        <v>42</v>
      </c>
      <c r="I1" s="23" t="s">
        <v>43</v>
      </c>
    </row>
    <row r="2" spans="1:9" ht="92.4" x14ac:dyDescent="0.3">
      <c r="A2" s="43"/>
      <c r="B2" s="34" t="s">
        <v>93</v>
      </c>
      <c r="C2" s="50" t="s">
        <v>94</v>
      </c>
      <c r="D2" s="51">
        <v>2</v>
      </c>
      <c r="E2" s="51" t="s">
        <v>95</v>
      </c>
      <c r="F2" s="52"/>
      <c r="G2" s="52"/>
      <c r="H2" s="47">
        <f t="shared" ref="H2:H3" si="0">F2*D2</f>
        <v>0</v>
      </c>
      <c r="I2" s="47">
        <f t="shared" ref="I2:I3" si="1">G2*D2</f>
        <v>0</v>
      </c>
    </row>
    <row r="3" spans="1:9" ht="118.8" x14ac:dyDescent="0.3">
      <c r="A3" s="43"/>
      <c r="B3" s="34" t="s">
        <v>96</v>
      </c>
      <c r="C3" s="50" t="s">
        <v>97</v>
      </c>
      <c r="D3" s="51">
        <v>0.5</v>
      </c>
      <c r="E3" s="51" t="s">
        <v>95</v>
      </c>
      <c r="F3" s="52"/>
      <c r="G3" s="52"/>
      <c r="H3" s="47">
        <f t="shared" si="0"/>
        <v>0</v>
      </c>
      <c r="I3" s="47">
        <f t="shared" si="1"/>
        <v>0</v>
      </c>
    </row>
    <row r="4" spans="1:9" ht="56.25" customHeight="1" x14ac:dyDescent="0.3">
      <c r="A4" s="43"/>
      <c r="B4" s="34" t="s">
        <v>98</v>
      </c>
      <c r="C4" s="50" t="s">
        <v>99</v>
      </c>
      <c r="D4" s="51">
        <v>5</v>
      </c>
      <c r="E4" s="51" t="s">
        <v>95</v>
      </c>
      <c r="F4" s="52"/>
      <c r="G4" s="52"/>
      <c r="H4" s="47">
        <f t="shared" ref="H4" si="2">F4*D4</f>
        <v>0</v>
      </c>
      <c r="I4" s="47">
        <f t="shared" ref="I4" si="3">G4*D4</f>
        <v>0</v>
      </c>
    </row>
    <row r="5" spans="1:9" ht="55.2" x14ac:dyDescent="0.3">
      <c r="A5" s="34">
        <v>3</v>
      </c>
      <c r="B5" s="34" t="s">
        <v>82</v>
      </c>
      <c r="C5" s="50" t="s">
        <v>83</v>
      </c>
      <c r="D5" s="51">
        <v>1</v>
      </c>
      <c r="E5" s="51" t="s">
        <v>84</v>
      </c>
      <c r="F5" s="52"/>
      <c r="G5" s="52"/>
      <c r="H5" s="47">
        <f t="shared" ref="H5" si="4">F5*D5</f>
        <v>0</v>
      </c>
      <c r="I5" s="47">
        <f t="shared" ref="I5" si="5">G5*D5</f>
        <v>0</v>
      </c>
    </row>
    <row r="6" spans="1:9" x14ac:dyDescent="0.3">
      <c r="A6" s="32"/>
      <c r="B6" s="21"/>
      <c r="C6" s="21" t="s">
        <v>77</v>
      </c>
      <c r="D6" s="33"/>
      <c r="E6" s="33"/>
      <c r="F6" s="49"/>
      <c r="G6" s="49"/>
      <c r="H6" s="41">
        <f>SUM(H2:H5)</f>
        <v>0</v>
      </c>
      <c r="I6" s="41">
        <f>SUM(I2:I5)</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F2" sqref="F2:G2"/>
    </sheetView>
  </sheetViews>
  <sheetFormatPr defaultRowHeight="14.4" x14ac:dyDescent="0.3"/>
  <cols>
    <col min="1" max="1" width="4.33203125" bestFit="1" customWidth="1"/>
    <col min="2" max="2" width="10.109375" customWidth="1"/>
    <col min="3" max="3" width="23" customWidth="1"/>
    <col min="4" max="4" width="6.5546875" customWidth="1"/>
    <col min="5" max="5" width="6.44140625" customWidth="1"/>
    <col min="6" max="6" width="7" customWidth="1"/>
    <col min="7" max="7" width="8.33203125" customWidth="1"/>
    <col min="8" max="8" width="8.6640625" customWidth="1"/>
    <col min="9" max="9" width="10" customWidth="1"/>
  </cols>
  <sheetData>
    <row r="1" spans="1:9" ht="26.4" x14ac:dyDescent="0.3">
      <c r="A1" s="32" t="s">
        <v>35</v>
      </c>
      <c r="B1" s="21" t="s">
        <v>36</v>
      </c>
      <c r="C1" s="21" t="s">
        <v>37</v>
      </c>
      <c r="D1" s="33" t="s">
        <v>38</v>
      </c>
      <c r="E1" s="21" t="s">
        <v>39</v>
      </c>
      <c r="F1" s="23" t="s">
        <v>78</v>
      </c>
      <c r="G1" s="23" t="s">
        <v>41</v>
      </c>
      <c r="H1" s="23" t="s">
        <v>42</v>
      </c>
      <c r="I1" s="23" t="s">
        <v>43</v>
      </c>
    </row>
    <row r="2" spans="1:9" ht="145.19999999999999" x14ac:dyDescent="0.3">
      <c r="A2" s="43"/>
      <c r="B2" s="34" t="s">
        <v>103</v>
      </c>
      <c r="C2" s="50" t="s">
        <v>104</v>
      </c>
      <c r="D2" s="51">
        <v>2</v>
      </c>
      <c r="E2" s="51" t="s">
        <v>95</v>
      </c>
      <c r="F2" s="52"/>
      <c r="G2" s="52"/>
      <c r="H2" s="47">
        <f t="shared" ref="H2" si="0">F2*D2</f>
        <v>0</v>
      </c>
      <c r="I2" s="47">
        <f t="shared" ref="I2" si="1">G2*D2</f>
        <v>0</v>
      </c>
    </row>
    <row r="3" spans="1:9" x14ac:dyDescent="0.3">
      <c r="A3" s="32"/>
      <c r="B3" s="21"/>
      <c r="C3" s="21" t="s">
        <v>77</v>
      </c>
      <c r="D3" s="33"/>
      <c r="E3" s="33"/>
      <c r="F3" s="49"/>
      <c r="G3" s="49"/>
      <c r="H3" s="41">
        <f>SUM(H2:H2)</f>
        <v>0</v>
      </c>
      <c r="I3" s="41">
        <f>SUM(I2:I2)</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F2" sqref="F2:G3"/>
    </sheetView>
  </sheetViews>
  <sheetFormatPr defaultRowHeight="14.4" x14ac:dyDescent="0.3"/>
  <cols>
    <col min="1" max="1" width="4.33203125" bestFit="1" customWidth="1"/>
    <col min="2" max="2" width="10.109375" customWidth="1"/>
    <col min="3" max="3" width="23" customWidth="1"/>
    <col min="4" max="4" width="6.5546875" customWidth="1"/>
    <col min="5" max="5" width="6.44140625" customWidth="1"/>
    <col min="6" max="6" width="7" customWidth="1"/>
    <col min="7" max="7" width="8.33203125" customWidth="1"/>
    <col min="8" max="8" width="10.33203125" customWidth="1"/>
    <col min="9" max="9" width="10" customWidth="1"/>
  </cols>
  <sheetData>
    <row r="1" spans="1:9" ht="26.4" x14ac:dyDescent="0.3">
      <c r="A1" s="32" t="s">
        <v>35</v>
      </c>
      <c r="B1" s="21" t="s">
        <v>36</v>
      </c>
      <c r="C1" s="21" t="s">
        <v>37</v>
      </c>
      <c r="D1" s="33" t="s">
        <v>38</v>
      </c>
      <c r="E1" s="21" t="s">
        <v>39</v>
      </c>
      <c r="F1" s="23" t="s">
        <v>78</v>
      </c>
      <c r="G1" s="23" t="s">
        <v>41</v>
      </c>
      <c r="H1" s="23" t="s">
        <v>42</v>
      </c>
      <c r="I1" s="23" t="s">
        <v>43</v>
      </c>
    </row>
    <row r="2" spans="1:9" ht="118.8" x14ac:dyDescent="0.3">
      <c r="A2" s="43"/>
      <c r="B2" s="45" t="s">
        <v>106</v>
      </c>
      <c r="C2" s="45" t="s">
        <v>107</v>
      </c>
      <c r="D2" s="47">
        <v>0.04</v>
      </c>
      <c r="E2" s="47" t="s">
        <v>108</v>
      </c>
      <c r="F2" s="47"/>
      <c r="G2" s="47"/>
      <c r="H2" s="47">
        <f>F2*D2</f>
        <v>0</v>
      </c>
      <c r="I2" s="47">
        <f>G2*D2</f>
        <v>0</v>
      </c>
    </row>
    <row r="3" spans="1:9" ht="52.8" x14ac:dyDescent="0.3">
      <c r="A3" s="48"/>
      <c r="B3" s="44" t="s">
        <v>70</v>
      </c>
      <c r="C3" s="45" t="s">
        <v>105</v>
      </c>
      <c r="D3" s="46">
        <v>1.2</v>
      </c>
      <c r="E3" s="47" t="s">
        <v>81</v>
      </c>
      <c r="F3" s="47"/>
      <c r="G3" s="47"/>
      <c r="H3" s="47">
        <f>F3*D3</f>
        <v>0</v>
      </c>
      <c r="I3" s="47">
        <f>G3*D3</f>
        <v>0</v>
      </c>
    </row>
    <row r="4" spans="1:9" x14ac:dyDescent="0.3">
      <c r="A4" s="48"/>
    </row>
    <row r="5" spans="1:9" x14ac:dyDescent="0.3">
      <c r="A5" s="32"/>
      <c r="B5" s="21"/>
      <c r="C5" s="21" t="s">
        <v>77</v>
      </c>
      <c r="D5" s="33"/>
      <c r="E5" s="33"/>
      <c r="F5" s="49"/>
      <c r="G5" s="49"/>
      <c r="H5" s="41">
        <f>SUM(H2:H4)</f>
        <v>0</v>
      </c>
      <c r="I5" s="41">
        <f>SUM(I2:I4)</f>
        <v>0</v>
      </c>
    </row>
    <row r="6" spans="1:9" x14ac:dyDescent="0.3">
      <c r="H6" s="42"/>
      <c r="I6" s="5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F2" sqref="F2:G2"/>
    </sheetView>
  </sheetViews>
  <sheetFormatPr defaultRowHeight="14.4" x14ac:dyDescent="0.3"/>
  <cols>
    <col min="1" max="1" width="4.33203125" bestFit="1" customWidth="1"/>
    <col min="2" max="2" width="10.109375" customWidth="1"/>
    <col min="3" max="3" width="23" customWidth="1"/>
    <col min="4" max="4" width="6.5546875" customWidth="1"/>
    <col min="5" max="5" width="6.44140625" customWidth="1"/>
    <col min="6" max="6" width="7" customWidth="1"/>
    <col min="7" max="7" width="8.33203125" customWidth="1"/>
    <col min="8" max="8" width="8.6640625" customWidth="1"/>
    <col min="9" max="9" width="10" customWidth="1"/>
  </cols>
  <sheetData>
    <row r="1" spans="1:9" ht="26.4" x14ac:dyDescent="0.3">
      <c r="A1" s="32" t="s">
        <v>35</v>
      </c>
      <c r="B1" s="21" t="s">
        <v>36</v>
      </c>
      <c r="C1" s="21" t="s">
        <v>37</v>
      </c>
      <c r="D1" s="33" t="s">
        <v>38</v>
      </c>
      <c r="E1" s="21" t="s">
        <v>39</v>
      </c>
      <c r="F1" s="23" t="s">
        <v>78</v>
      </c>
      <c r="G1" s="23" t="s">
        <v>41</v>
      </c>
      <c r="H1" s="23" t="s">
        <v>42</v>
      </c>
      <c r="I1" s="23" t="s">
        <v>43</v>
      </c>
    </row>
    <row r="2" spans="1:9" ht="132" x14ac:dyDescent="0.3">
      <c r="A2" s="34"/>
      <c r="B2" s="34" t="s">
        <v>109</v>
      </c>
      <c r="C2" s="50" t="s">
        <v>110</v>
      </c>
      <c r="D2" s="51">
        <v>0.75</v>
      </c>
      <c r="E2" s="51" t="s">
        <v>81</v>
      </c>
      <c r="F2" s="52"/>
      <c r="G2" s="52"/>
      <c r="H2" s="47">
        <f t="shared" ref="H2" si="0">F2*D2</f>
        <v>0</v>
      </c>
      <c r="I2" s="47">
        <f t="shared" ref="I2" si="1">G2*D2</f>
        <v>0</v>
      </c>
    </row>
    <row r="3" spans="1:9" x14ac:dyDescent="0.3">
      <c r="A3" s="32"/>
      <c r="B3" s="21"/>
      <c r="C3" s="21" t="s">
        <v>77</v>
      </c>
      <c r="D3" s="33"/>
      <c r="E3" s="33"/>
      <c r="F3" s="49"/>
      <c r="G3" s="49"/>
      <c r="H3" s="41">
        <f>SUM(H2:H2)</f>
        <v>0</v>
      </c>
      <c r="I3" s="41">
        <f>SUM(I2:I2)</f>
        <v>0</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activeCell="F2" sqref="F2:G5"/>
    </sheetView>
  </sheetViews>
  <sheetFormatPr defaultRowHeight="14.4" x14ac:dyDescent="0.3"/>
  <cols>
    <col min="1" max="1" width="4.33203125" bestFit="1" customWidth="1"/>
    <col min="2" max="2" width="10.109375" customWidth="1"/>
    <col min="3" max="3" width="23" customWidth="1"/>
    <col min="4" max="4" width="6.5546875" customWidth="1"/>
    <col min="5" max="5" width="6.44140625" customWidth="1"/>
    <col min="6" max="6" width="7" customWidth="1"/>
    <col min="7" max="7" width="8.33203125" customWidth="1"/>
    <col min="8" max="8" width="8.6640625" customWidth="1"/>
    <col min="9" max="9" width="10" customWidth="1"/>
    <col min="10" max="10" width="8" customWidth="1"/>
    <col min="11" max="11" width="11" style="13" customWidth="1"/>
  </cols>
  <sheetData>
    <row r="1" spans="1:9" ht="39.6" x14ac:dyDescent="0.3">
      <c r="A1" s="32" t="s">
        <v>35</v>
      </c>
      <c r="B1" s="21" t="s">
        <v>36</v>
      </c>
      <c r="C1" s="21" t="s">
        <v>37</v>
      </c>
      <c r="D1" s="33" t="s">
        <v>38</v>
      </c>
      <c r="E1" s="21" t="s">
        <v>39</v>
      </c>
      <c r="F1" s="23" t="s">
        <v>40</v>
      </c>
      <c r="G1" s="23" t="s">
        <v>41</v>
      </c>
      <c r="H1" s="23" t="s">
        <v>42</v>
      </c>
      <c r="I1" s="23" t="s">
        <v>43</v>
      </c>
    </row>
    <row r="2" spans="1:9" ht="26.4" x14ac:dyDescent="0.3">
      <c r="A2" s="34">
        <v>1</v>
      </c>
      <c r="B2" s="55" t="s">
        <v>115</v>
      </c>
      <c r="C2" s="36" t="s">
        <v>116</v>
      </c>
      <c r="D2" s="37">
        <v>15</v>
      </c>
      <c r="E2" s="37" t="s">
        <v>80</v>
      </c>
      <c r="F2" s="39"/>
      <c r="G2" s="39"/>
      <c r="H2" s="39">
        <f t="shared" ref="H2:H5" si="0">F2*D2</f>
        <v>0</v>
      </c>
      <c r="I2" s="39">
        <f t="shared" ref="I2:I5" si="1">G2*D2</f>
        <v>0</v>
      </c>
    </row>
    <row r="3" spans="1:9" ht="277.2" x14ac:dyDescent="0.3">
      <c r="A3" s="34">
        <v>2</v>
      </c>
      <c r="B3" s="55" t="s">
        <v>128</v>
      </c>
      <c r="C3" s="36" t="s">
        <v>129</v>
      </c>
      <c r="D3" s="37">
        <v>20</v>
      </c>
      <c r="E3" s="37" t="s">
        <v>79</v>
      </c>
      <c r="F3" s="39"/>
      <c r="G3" s="39"/>
      <c r="H3" s="39">
        <f t="shared" si="0"/>
        <v>0</v>
      </c>
      <c r="I3" s="39">
        <f t="shared" si="1"/>
        <v>0</v>
      </c>
    </row>
    <row r="4" spans="1:9" ht="171.6" x14ac:dyDescent="0.3">
      <c r="A4" s="34">
        <v>3</v>
      </c>
      <c r="B4" s="55" t="s">
        <v>130</v>
      </c>
      <c r="C4" s="36" t="s">
        <v>131</v>
      </c>
      <c r="D4" s="37">
        <v>6</v>
      </c>
      <c r="E4" s="37" t="s">
        <v>79</v>
      </c>
      <c r="F4" s="39"/>
      <c r="G4" s="39"/>
      <c r="H4" s="39">
        <f t="shared" si="0"/>
        <v>0</v>
      </c>
      <c r="I4" s="39">
        <f t="shared" si="1"/>
        <v>0</v>
      </c>
    </row>
    <row r="5" spans="1:9" ht="249" customHeight="1" x14ac:dyDescent="0.3">
      <c r="A5" s="34">
        <v>4</v>
      </c>
      <c r="B5" s="55" t="s">
        <v>132</v>
      </c>
      <c r="C5" s="36" t="s">
        <v>133</v>
      </c>
      <c r="D5" s="37">
        <v>6</v>
      </c>
      <c r="E5" s="37" t="s">
        <v>79</v>
      </c>
      <c r="F5" s="39"/>
      <c r="G5" s="39"/>
      <c r="H5" s="39">
        <f t="shared" si="0"/>
        <v>0</v>
      </c>
      <c r="I5" s="39">
        <f t="shared" si="1"/>
        <v>0</v>
      </c>
    </row>
    <row r="6" spans="1:9" x14ac:dyDescent="0.3">
      <c r="A6" s="32"/>
      <c r="B6" s="21"/>
      <c r="C6" s="21" t="s">
        <v>77</v>
      </c>
      <c r="D6" s="23"/>
      <c r="E6" s="23"/>
      <c r="F6" s="41"/>
      <c r="G6" s="41"/>
      <c r="H6" s="41">
        <f>SUM(H2:H5)</f>
        <v>0</v>
      </c>
      <c r="I6" s="41">
        <f>SUM(I2:I5)</f>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F2" sqref="F2:G3"/>
    </sheetView>
  </sheetViews>
  <sheetFormatPr defaultRowHeight="14.4" x14ac:dyDescent="0.3"/>
  <cols>
    <col min="1" max="1" width="4.33203125" bestFit="1" customWidth="1"/>
    <col min="2" max="2" width="10.109375" customWidth="1"/>
    <col min="3" max="3" width="23" customWidth="1"/>
    <col min="4" max="4" width="6.6640625" bestFit="1" customWidth="1"/>
    <col min="5" max="5" width="6.5546875" customWidth="1"/>
    <col min="6" max="6" width="6.44140625" customWidth="1"/>
    <col min="7" max="7" width="7" customWidth="1"/>
    <col min="8" max="9" width="10" customWidth="1"/>
  </cols>
  <sheetData>
    <row r="1" spans="1:9" ht="39.6" x14ac:dyDescent="0.3">
      <c r="A1" s="32" t="s">
        <v>35</v>
      </c>
      <c r="B1" s="21" t="s">
        <v>36</v>
      </c>
      <c r="C1" s="21" t="s">
        <v>37</v>
      </c>
      <c r="D1" s="33" t="s">
        <v>38</v>
      </c>
      <c r="E1" s="21" t="s">
        <v>39</v>
      </c>
      <c r="F1" s="23" t="s">
        <v>40</v>
      </c>
      <c r="G1" s="23" t="s">
        <v>41</v>
      </c>
      <c r="H1" s="23" t="s">
        <v>42</v>
      </c>
      <c r="I1" s="23" t="s">
        <v>43</v>
      </c>
    </row>
    <row r="2" spans="1:9" ht="26.4" x14ac:dyDescent="0.3">
      <c r="A2" s="48"/>
      <c r="B2" s="48" t="s">
        <v>70</v>
      </c>
      <c r="C2" s="48" t="s">
        <v>112</v>
      </c>
      <c r="D2" s="46">
        <v>4.2</v>
      </c>
      <c r="E2" s="46" t="s">
        <v>79</v>
      </c>
      <c r="F2" s="46"/>
      <c r="G2" s="46"/>
      <c r="H2" s="46">
        <f>F2*D2</f>
        <v>0</v>
      </c>
      <c r="I2" s="46">
        <f t="shared" ref="I2:I3" si="0">G2*D2</f>
        <v>0</v>
      </c>
    </row>
    <row r="3" spans="1:9" ht="39.6" x14ac:dyDescent="0.3">
      <c r="A3" s="48"/>
      <c r="B3" s="48" t="s">
        <v>70</v>
      </c>
      <c r="C3" s="48" t="s">
        <v>134</v>
      </c>
      <c r="D3" s="46">
        <v>2</v>
      </c>
      <c r="E3" s="46" t="s">
        <v>1</v>
      </c>
      <c r="F3" s="46"/>
      <c r="G3" s="46"/>
      <c r="H3" s="46">
        <f t="shared" ref="H3" si="1">F3*D3</f>
        <v>0</v>
      </c>
      <c r="I3" s="46">
        <f t="shared" si="0"/>
        <v>0</v>
      </c>
    </row>
    <row r="4" spans="1:9" x14ac:dyDescent="0.3">
      <c r="A4" s="32"/>
      <c r="B4" s="21"/>
      <c r="C4" s="21" t="s">
        <v>77</v>
      </c>
      <c r="D4" s="23"/>
      <c r="E4" s="23"/>
      <c r="F4" s="41"/>
      <c r="G4" s="41"/>
      <c r="H4" s="41">
        <f>SUM(H2:H3)</f>
        <v>0</v>
      </c>
      <c r="I4" s="41">
        <f>SUM(I2:I3)</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16</vt:i4>
      </vt:variant>
    </vt:vector>
  </HeadingPairs>
  <TitlesOfParts>
    <vt:vector size="16" baseType="lpstr">
      <vt:lpstr>Főösszesítő</vt:lpstr>
      <vt:lpstr>Összesítő</vt:lpstr>
      <vt:lpstr>Zsaluzás</vt:lpstr>
      <vt:lpstr>Irtás,föld-és sziklamunka</vt:lpstr>
      <vt:lpstr>Síkalapozás</vt:lpstr>
      <vt:lpstr>Helyszíni beton és vasbeton</vt:lpstr>
      <vt:lpstr>Falazás és egyéb kőműve munka</vt:lpstr>
      <vt:lpstr>Burkolatok</vt:lpstr>
      <vt:lpstr>Asztalos szerkezetek</vt:lpstr>
      <vt:lpstr>Lakatos szerkezetek elhelyezése</vt:lpstr>
      <vt:lpstr>Felületképzés</vt:lpstr>
      <vt:lpstr>Szárazépítés</vt:lpstr>
      <vt:lpstr>Térburkolat</vt:lpstr>
      <vt:lpstr>Útpálya tartozékok építése</vt:lpstr>
      <vt:lpstr>Villanyszerelés</vt:lpstr>
      <vt:lpstr>Berendezési tárgyak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Lencsés Péter</dc:creator>
  <cp:lastModifiedBy>Lencsés Péter</cp:lastModifiedBy>
  <dcterms:created xsi:type="dcterms:W3CDTF">2017-06-19T10:40:20Z</dcterms:created>
  <dcterms:modified xsi:type="dcterms:W3CDTF">2017-12-01T10:16:29Z</dcterms:modified>
</cp:coreProperties>
</file>